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/>
  <bookViews>
    <workbookView xWindow="0" yWindow="0" windowWidth="28800" windowHeight="12210" tabRatio="627" activeTab="14"/>
  </bookViews>
  <sheets>
    <sheet name="Հ3 Մաս 1 և 2 (42009)" sheetId="1" r:id="rId1"/>
    <sheet name="Հ3 Մաս 1 և 2 (42012)" sheetId="25" state="hidden" r:id="rId2"/>
    <sheet name="Հ3 Մաս 3" sheetId="3" r:id="rId3"/>
    <sheet name="Հ3 Մաս 4" sheetId="5" r:id="rId4"/>
    <sheet name="Հ4 " sheetId="22" r:id="rId5"/>
    <sheet name="Հ5" sheetId="8" r:id="rId6"/>
    <sheet name="Հ6" sheetId="7" state="hidden" r:id="rId7"/>
    <sheet name="Հ7 Ձև1" sheetId="9" state="hidden" r:id="rId8"/>
    <sheet name="Հ7 Ձև2(AMD)" sheetId="19" r:id="rId9"/>
    <sheet name="Հ7 Ձև2(USD)" sheetId="24" r:id="rId10"/>
    <sheet name="Հ7 Ձև3" sheetId="20" r:id="rId11"/>
    <sheet name="Հ8" sheetId="10" state="hidden" r:id="rId12"/>
    <sheet name="Հ9" sheetId="12" state="hidden" r:id="rId13"/>
    <sheet name="Հ10" sheetId="16" state="hidden" r:id="rId14"/>
    <sheet name="Հ11" sheetId="23" r:id="rId15"/>
    <sheet name="Լրացման պահանջներ" sheetId="14" state="hidden" r:id="rId16"/>
  </sheets>
  <definedNames>
    <definedName name="_ftn1" localSheetId="0">'Հ3 Մաս 1 և 2 (42009)'!#REF!</definedName>
    <definedName name="_ftn1" localSheetId="1">'Հ3 Մաս 1 և 2 (42012)'!#REF!</definedName>
    <definedName name="_ftn10" localSheetId="0">'Հ3 Մաս 1 և 2 (42009)'!#REF!</definedName>
    <definedName name="_ftn10" localSheetId="1">'Հ3 Մաս 1 և 2 (42012)'!#REF!</definedName>
    <definedName name="_ftn11" localSheetId="0">'Հ3 Մաս 1 և 2 (42009)'!#REF!</definedName>
    <definedName name="_ftn11" localSheetId="1">'Հ3 Մաս 1 և 2 (42012)'!#REF!</definedName>
    <definedName name="_ftn12" localSheetId="0">'Հ3 Մաս 1 և 2 (42009)'!#REF!</definedName>
    <definedName name="_ftn12" localSheetId="1">'Հ3 Մաս 1 և 2 (42012)'!#REF!</definedName>
    <definedName name="_ftn13" localSheetId="0">'Հ3 Մաս 1 և 2 (42009)'!#REF!</definedName>
    <definedName name="_ftn13" localSheetId="1">'Հ3 Մաս 1 և 2 (42012)'!#REF!</definedName>
    <definedName name="_ftn14" localSheetId="0">'Հ3 Մաս 1 և 2 (42009)'!#REF!</definedName>
    <definedName name="_ftn14" localSheetId="1">'Հ3 Մաս 1 և 2 (42012)'!#REF!</definedName>
    <definedName name="_ftn15" localSheetId="0">'Հ3 Մաս 1 և 2 (42009)'!#REF!</definedName>
    <definedName name="_ftn15" localSheetId="1">'Հ3 Մաս 1 և 2 (42012)'!#REF!</definedName>
    <definedName name="_ftn16" localSheetId="0">'Հ3 Մաս 1 և 2 (42009)'!#REF!</definedName>
    <definedName name="_ftn16" localSheetId="1">'Հ3 Մաս 1 և 2 (42012)'!#REF!</definedName>
    <definedName name="_ftn17" localSheetId="0">'Հ3 Մաս 1 և 2 (42009)'!#REF!</definedName>
    <definedName name="_ftn17" localSheetId="1">'Հ3 Մաս 1 և 2 (42012)'!#REF!</definedName>
    <definedName name="_ftn18" localSheetId="0">'Հ3 Մաս 1 և 2 (42009)'!#REF!</definedName>
    <definedName name="_ftn18" localSheetId="1">'Հ3 Մաս 1 և 2 (42012)'!#REF!</definedName>
    <definedName name="_ftn19" localSheetId="0">'Հ3 Մաս 1 և 2 (42009)'!#REF!</definedName>
    <definedName name="_ftn19" localSheetId="1">'Հ3 Մաս 1 և 2 (42012)'!#REF!</definedName>
    <definedName name="_ftn2" localSheetId="0">'Հ3 Մաս 1 և 2 (42009)'!#REF!</definedName>
    <definedName name="_ftn2" localSheetId="1">'Հ3 Մաս 1 և 2 (42012)'!#REF!</definedName>
    <definedName name="_ftn20" localSheetId="0">'Հ3 Մաս 1 և 2 (42009)'!#REF!</definedName>
    <definedName name="_ftn20" localSheetId="1">'Հ3 Մաս 1 և 2 (42012)'!#REF!</definedName>
    <definedName name="_ftn3" localSheetId="0">'Հ3 Մաս 1 և 2 (42009)'!#REF!</definedName>
    <definedName name="_ftn3" localSheetId="1">'Հ3 Մաս 1 և 2 (42012)'!#REF!</definedName>
    <definedName name="_ftn4" localSheetId="0">'Հ3 Մաս 1 և 2 (42009)'!#REF!</definedName>
    <definedName name="_ftn4" localSheetId="1">'Հ3 Մաս 1 և 2 (42012)'!#REF!</definedName>
    <definedName name="_ftn5" localSheetId="0">'Հ3 Մաս 1 և 2 (42009)'!#REF!</definedName>
    <definedName name="_ftn5" localSheetId="1">'Հ3 Մաս 1 և 2 (42012)'!#REF!</definedName>
    <definedName name="_ftn6" localSheetId="0">'Հ3 Մաս 1 և 2 (42009)'!#REF!</definedName>
    <definedName name="_ftn6" localSheetId="1">'Հ3 Մաս 1 և 2 (42012)'!#REF!</definedName>
    <definedName name="_ftn7" localSheetId="0">'Հ3 Մաս 1 և 2 (42009)'!#REF!</definedName>
    <definedName name="_ftn7" localSheetId="1">'Հ3 Մաս 1 և 2 (42012)'!#REF!</definedName>
    <definedName name="_ftn8" localSheetId="0">'Հ3 Մաս 1 և 2 (42009)'!#REF!</definedName>
    <definedName name="_ftn8" localSheetId="1">'Հ3 Մաս 1 և 2 (42012)'!#REF!</definedName>
    <definedName name="_ftn9" localSheetId="0">'Հ3 Մաս 1 և 2 (42009)'!#REF!</definedName>
    <definedName name="_ftn9" localSheetId="1">'Հ3 Մաս 1 և 2 (42012)'!#REF!</definedName>
    <definedName name="_ftnref1" localSheetId="0">'Հ3 Մաս 1 և 2 (42009)'!#REF!</definedName>
    <definedName name="_ftnref1" localSheetId="1">'Հ3 Մաս 1 և 2 (42012)'!#REF!</definedName>
    <definedName name="_ftnref10" localSheetId="0">'Հ3 Մաս 1 և 2 (42009)'!$B$63</definedName>
    <definedName name="_ftnref10" localSheetId="1">'Հ3 Մաս 1 և 2 (42012)'!$B$63</definedName>
    <definedName name="_ftnref11" localSheetId="0">'Հ3 Մաս 1 և 2 (42009)'!$C$64</definedName>
    <definedName name="_ftnref11" localSheetId="1">'Հ3 Մաս 1 և 2 (42012)'!$C$64</definedName>
    <definedName name="_ftnref12" localSheetId="0">'Հ3 Մաս 1 և 2 (42009)'!$D$64</definedName>
    <definedName name="_ftnref12" localSheetId="1">'Հ3 Մաս 1 և 2 (42012)'!$D$64</definedName>
    <definedName name="_ftnref13" localSheetId="0">'Հ3 Մաս 1 և 2 (42009)'!$E$64</definedName>
    <definedName name="_ftnref13" localSheetId="1">'Հ3 Մաս 1 և 2 (42012)'!$E$64</definedName>
    <definedName name="_ftnref14" localSheetId="0">'Հ3 Մաս 1 և 2 (42009)'!$F$64</definedName>
    <definedName name="_ftnref14" localSheetId="1">'Հ3 Մաս 1 և 2 (42012)'!$F$64</definedName>
    <definedName name="_ftnref15" localSheetId="0">'Հ3 Մաս 1 և 2 (42009)'!#REF!</definedName>
    <definedName name="_ftnref15" localSheetId="1">'Հ3 Մաս 1 և 2 (42012)'!#REF!</definedName>
    <definedName name="_ftnref16" localSheetId="0">'Հ3 Մաս 1 և 2 (42009)'!#REF!</definedName>
    <definedName name="_ftnref16" localSheetId="1">'Հ3 Մաս 1 և 2 (42012)'!#REF!</definedName>
    <definedName name="_ftnref17" localSheetId="0">'Հ3 Մաս 1 և 2 (42009)'!$H$76</definedName>
    <definedName name="_ftnref17" localSheetId="1">'Հ3 Մաս 1 և 2 (42012)'!$H$76</definedName>
    <definedName name="_ftnref18" localSheetId="0">'Հ3 Մաս 1 և 2 (42009)'!#REF!</definedName>
    <definedName name="_ftnref18" localSheetId="1">'Հ3 Մաս 1 և 2 (42012)'!#REF!</definedName>
    <definedName name="_ftnref19" localSheetId="0">'Հ3 Մաս 1 և 2 (42009)'!#REF!</definedName>
    <definedName name="_ftnref19" localSheetId="1">'Հ3 Մաս 1 և 2 (42012)'!#REF!</definedName>
    <definedName name="_ftnref2" localSheetId="0">'Հ3 Մաս 1 և 2 (42009)'!$A$2</definedName>
    <definedName name="_ftnref2" localSheetId="1">'Հ3 Մաս 1 և 2 (42012)'!$A$2</definedName>
    <definedName name="_ftnref20" localSheetId="0">'Հ3 Մաս 1 և 2 (42009)'!#REF!</definedName>
    <definedName name="_ftnref20" localSheetId="1">'Հ3 Մաս 1 և 2 (42012)'!#REF!</definedName>
    <definedName name="_ftnref3" localSheetId="0">'Հ3 Մաս 1 և 2 (42009)'!#REF!</definedName>
    <definedName name="_ftnref3" localSheetId="1">'Հ3 Մաս 1 և 2 (42012)'!#REF!</definedName>
    <definedName name="_ftnref4" localSheetId="0">'Հ3 Մաս 1 և 2 (42009)'!$C$21</definedName>
    <definedName name="_ftnref4" localSheetId="1">'Հ3 Մաս 1 և 2 (42012)'!$C$21</definedName>
    <definedName name="_ftnref5" localSheetId="0">'Հ3 Մաս 1 և 2 (42009)'!$B$28</definedName>
    <definedName name="_ftnref5" localSheetId="1">'Հ3 Մաս 1 և 2 (42012)'!$B$28</definedName>
    <definedName name="_ftnref6" localSheetId="0">'Հ3 Մաս 1 և 2 (42009)'!$A$29</definedName>
    <definedName name="_ftnref6" localSheetId="1">'Հ3 Մաս 1 և 2 (42012)'!$A$29</definedName>
    <definedName name="_ftnref7" localSheetId="0">'Հ3 Մաս 1 և 2 (42009)'!$B$33</definedName>
    <definedName name="_ftnref7" localSheetId="1">'Հ3 Մաս 1 և 2 (42012)'!$B$33</definedName>
    <definedName name="_ftnref8" localSheetId="0">'Հ3 Մաս 1 և 2 (42009)'!$G$62</definedName>
    <definedName name="_ftnref8" localSheetId="1">'Հ3 Մաս 1 և 2 (42012)'!$G$62</definedName>
    <definedName name="_ftnref9" localSheetId="0">'Հ3 Մաս 1 և 2 (42009)'!$H$62</definedName>
    <definedName name="_ftnref9" localSheetId="1">'Հ3 Մաս 1 և 2 (42012)'!$H$62</definedName>
    <definedName name="_Toc501014755" localSheetId="0">'Հ3 Մաս 1 և 2 (42009)'!#REF!</definedName>
    <definedName name="_Toc501014755" localSheetId="1">'Հ3 Մաս 1 և 2 (42012)'!#REF!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2" l="1"/>
  <c r="J6" i="22"/>
  <c r="J5" i="22"/>
  <c r="I6" i="22"/>
  <c r="I5" i="22"/>
  <c r="H25" i="1"/>
  <c r="G25" i="1"/>
  <c r="F25" i="1"/>
  <c r="AS15" i="19"/>
  <c r="AR15" i="19" s="1"/>
  <c r="AP15" i="19"/>
  <c r="AP14" i="19" s="1"/>
  <c r="AP13" i="19" s="1"/>
  <c r="AP9" i="19" s="1"/>
  <c r="AP8" i="19" s="1"/>
  <c r="AP17" i="19" s="1"/>
  <c r="AM15" i="19"/>
  <c r="AL15" i="19" s="1"/>
  <c r="AJ15" i="19"/>
  <c r="AI15" i="19" s="1"/>
  <c r="AG15" i="19"/>
  <c r="AG14" i="19" s="1"/>
  <c r="AG13" i="19" s="1"/>
  <c r="AG9" i="19" s="1"/>
  <c r="AG8" i="19" s="1"/>
  <c r="AG17" i="19" s="1"/>
  <c r="AF17" i="19" s="1"/>
  <c r="AD15" i="19"/>
  <c r="AC15" i="19" s="1"/>
  <c r="X15" i="19"/>
  <c r="W15" i="19" s="1"/>
  <c r="U15" i="19"/>
  <c r="U14" i="19"/>
  <c r="U13" i="19" s="1"/>
  <c r="U9" i="19" s="1"/>
  <c r="U8" i="19" s="1"/>
  <c r="U17" i="19" s="1"/>
  <c r="T17" i="19" s="1"/>
  <c r="O15" i="19"/>
  <c r="N15" i="19" s="1"/>
  <c r="AT17" i="19"/>
  <c r="AQ17" i="19"/>
  <c r="AN17" i="19"/>
  <c r="AK17" i="19"/>
  <c r="AH17" i="19"/>
  <c r="AE17" i="19"/>
  <c r="AB17" i="19"/>
  <c r="AA17" i="19"/>
  <c r="Z17" i="19" s="1"/>
  <c r="Y17" i="19"/>
  <c r="V17" i="19"/>
  <c r="S17" i="19"/>
  <c r="P17" i="19"/>
  <c r="M17" i="19"/>
  <c r="L17" i="19"/>
  <c r="J17" i="19"/>
  <c r="I17" i="19"/>
  <c r="G17" i="19"/>
  <c r="F16" i="19"/>
  <c r="R16" i="19" s="1"/>
  <c r="Q16" i="19" s="1"/>
  <c r="AR16" i="19"/>
  <c r="AO16" i="19"/>
  <c r="AL16" i="19"/>
  <c r="AI16" i="19"/>
  <c r="AF16" i="19"/>
  <c r="AC16" i="19"/>
  <c r="Z16" i="19"/>
  <c r="W16" i="19"/>
  <c r="T16" i="19"/>
  <c r="N16" i="19"/>
  <c r="AO15" i="19"/>
  <c r="AF15" i="19"/>
  <c r="Z15" i="19"/>
  <c r="T15" i="19"/>
  <c r="K15" i="19"/>
  <c r="H15" i="19"/>
  <c r="P17" i="24"/>
  <c r="S17" i="24"/>
  <c r="V17" i="24"/>
  <c r="Y17" i="24"/>
  <c r="AA17" i="24"/>
  <c r="AB17" i="24"/>
  <c r="AE17" i="24"/>
  <c r="AG17" i="24"/>
  <c r="AH17" i="24"/>
  <c r="AK17" i="24"/>
  <c r="AN17" i="24"/>
  <c r="AQ17" i="24"/>
  <c r="AT17" i="24"/>
  <c r="H17" i="19" l="1"/>
  <c r="F15" i="19"/>
  <c r="F14" i="19" s="1"/>
  <c r="F13" i="19" s="1"/>
  <c r="F9" i="19" s="1"/>
  <c r="F8" i="19" s="1"/>
  <c r="F17" i="19" s="1"/>
  <c r="K17" i="19"/>
  <c r="R15" i="19"/>
  <c r="R14" i="19" s="1"/>
  <c r="R13" i="19" s="1"/>
  <c r="R9" i="19" s="1"/>
  <c r="R8" i="19" s="1"/>
  <c r="R17" i="19" s="1"/>
  <c r="Q17" i="19" s="1"/>
  <c r="X14" i="19"/>
  <c r="X13" i="19" s="1"/>
  <c r="X9" i="19" s="1"/>
  <c r="X8" i="19" s="1"/>
  <c r="X17" i="19" s="1"/>
  <c r="E17" i="19"/>
  <c r="AM14" i="19"/>
  <c r="AM13" i="19" s="1"/>
  <c r="AM9" i="19" s="1"/>
  <c r="AM8" i="19" s="1"/>
  <c r="AM17" i="19" s="1"/>
  <c r="AL17" i="19" s="1"/>
  <c r="E15" i="19"/>
  <c r="AJ14" i="19"/>
  <c r="AJ13" i="19" s="1"/>
  <c r="AJ9" i="19" s="1"/>
  <c r="AJ8" i="19" s="1"/>
  <c r="AJ17" i="19" s="1"/>
  <c r="AI17" i="19" s="1"/>
  <c r="W17" i="19"/>
  <c r="O14" i="19"/>
  <c r="O13" i="19" s="1"/>
  <c r="O9" i="19" s="1"/>
  <c r="N9" i="19" s="1"/>
  <c r="AS14" i="19"/>
  <c r="AS13" i="19" s="1"/>
  <c r="AS9" i="19" s="1"/>
  <c r="AS8" i="19" s="1"/>
  <c r="AS17" i="19" s="1"/>
  <c r="AR17" i="19" s="1"/>
  <c r="AO17" i="19"/>
  <c r="AD14" i="19"/>
  <c r="AD13" i="19" s="1"/>
  <c r="AD9" i="19" s="1"/>
  <c r="AD8" i="19" s="1"/>
  <c r="AD17" i="19" s="1"/>
  <c r="AC17" i="19" s="1"/>
  <c r="E16" i="19"/>
  <c r="T9" i="19"/>
  <c r="W9" i="19"/>
  <c r="Z9" i="19"/>
  <c r="AF9" i="19"/>
  <c r="AI9" i="19"/>
  <c r="AO9" i="19"/>
  <c r="O15" i="24"/>
  <c r="O14" i="24" s="1"/>
  <c r="O13" i="24" s="1"/>
  <c r="O9" i="24" s="1"/>
  <c r="O8" i="24" s="1"/>
  <c r="AR16" i="24"/>
  <c r="AO16" i="24"/>
  <c r="AL16" i="24"/>
  <c r="AI16" i="24"/>
  <c r="AF16" i="24"/>
  <c r="AC16" i="24"/>
  <c r="Z16" i="24"/>
  <c r="R15" i="24"/>
  <c r="R14" i="24" s="1"/>
  <c r="R13" i="24" s="1"/>
  <c r="R9" i="24" s="1"/>
  <c r="R8" i="24" s="1"/>
  <c r="R17" i="24" s="1"/>
  <c r="Q16" i="24"/>
  <c r="N16" i="24"/>
  <c r="M17" i="24"/>
  <c r="L17" i="24"/>
  <c r="J17" i="24"/>
  <c r="I17" i="24"/>
  <c r="G17" i="24"/>
  <c r="K16" i="24"/>
  <c r="H16" i="24"/>
  <c r="AS15" i="24"/>
  <c r="AR15" i="24" s="1"/>
  <c r="AP15" i="24"/>
  <c r="AP14" i="24" s="1"/>
  <c r="AM15" i="24"/>
  <c r="AM14" i="24" s="1"/>
  <c r="AJ15" i="24"/>
  <c r="AJ14" i="24" s="1"/>
  <c r="AI15" i="24"/>
  <c r="AF15" i="24"/>
  <c r="AD15" i="24"/>
  <c r="AD14" i="24" s="1"/>
  <c r="Z15" i="24"/>
  <c r="K15" i="24"/>
  <c r="H15" i="24"/>
  <c r="F15" i="24"/>
  <c r="E15" i="24" s="1"/>
  <c r="AF14" i="24"/>
  <c r="Z14" i="24"/>
  <c r="K14" i="24"/>
  <c r="H14" i="24"/>
  <c r="AF13" i="24"/>
  <c r="Z13" i="24"/>
  <c r="K13" i="24"/>
  <c r="H13" i="24"/>
  <c r="AR12" i="24"/>
  <c r="AO12" i="24"/>
  <c r="AL12" i="24"/>
  <c r="AI12" i="24"/>
  <c r="AF12" i="24"/>
  <c r="AC12" i="24"/>
  <c r="Z12" i="24"/>
  <c r="W12" i="24"/>
  <c r="T12" i="24"/>
  <c r="Q12" i="24"/>
  <c r="N12" i="24"/>
  <c r="K12" i="24"/>
  <c r="H12" i="24"/>
  <c r="E12" i="24"/>
  <c r="AR11" i="24"/>
  <c r="AO11" i="24"/>
  <c r="AL11" i="24"/>
  <c r="AI11" i="24"/>
  <c r="AF11" i="24"/>
  <c r="AC11" i="24"/>
  <c r="Z11" i="24"/>
  <c r="W11" i="24"/>
  <c r="T11" i="24"/>
  <c r="Q11" i="24"/>
  <c r="N11" i="24"/>
  <c r="K11" i="24"/>
  <c r="H11" i="24"/>
  <c r="E11" i="24"/>
  <c r="AR10" i="24"/>
  <c r="AO10" i="24"/>
  <c r="AL10" i="24"/>
  <c r="AI10" i="24"/>
  <c r="AF10" i="24"/>
  <c r="AC10" i="24"/>
  <c r="Z10" i="24"/>
  <c r="W10" i="24"/>
  <c r="T10" i="24"/>
  <c r="Q10" i="24"/>
  <c r="N10" i="24"/>
  <c r="K10" i="24"/>
  <c r="H10" i="24"/>
  <c r="E10" i="24"/>
  <c r="AF9" i="24"/>
  <c r="Z9" i="24"/>
  <c r="K9" i="24"/>
  <c r="H9" i="24"/>
  <c r="AF8" i="24"/>
  <c r="AF17" i="24" s="1"/>
  <c r="Z8" i="24"/>
  <c r="Z17" i="24" s="1"/>
  <c r="K8" i="24"/>
  <c r="H8" i="24"/>
  <c r="O8" i="19" l="1"/>
  <c r="O17" i="19" s="1"/>
  <c r="N17" i="19" s="1"/>
  <c r="E9" i="19"/>
  <c r="AR9" i="19"/>
  <c r="Q15" i="19"/>
  <c r="AC15" i="24"/>
  <c r="AL9" i="19"/>
  <c r="AS14" i="24"/>
  <c r="H17" i="24"/>
  <c r="K17" i="24"/>
  <c r="AC9" i="19"/>
  <c r="AO14" i="24"/>
  <c r="AP13" i="24"/>
  <c r="N14" i="24"/>
  <c r="AD13" i="24"/>
  <c r="AC14" i="24"/>
  <c r="AJ13" i="24"/>
  <c r="AI14" i="24"/>
  <c r="AM13" i="24"/>
  <c r="AL14" i="24"/>
  <c r="N15" i="24"/>
  <c r="AL15" i="24"/>
  <c r="AO15" i="24"/>
  <c r="F14" i="24"/>
  <c r="E16" i="24"/>
  <c r="AS13" i="24" l="1"/>
  <c r="AR14" i="24"/>
  <c r="Q9" i="19"/>
  <c r="AO13" i="24"/>
  <c r="AP9" i="24"/>
  <c r="AM9" i="24"/>
  <c r="AL13" i="24"/>
  <c r="AI13" i="24"/>
  <c r="AJ9" i="24"/>
  <c r="AD9" i="24"/>
  <c r="AC13" i="24"/>
  <c r="N13" i="24"/>
  <c r="E14" i="24"/>
  <c r="F13" i="24"/>
  <c r="Q15" i="24"/>
  <c r="AR13" i="24" l="1"/>
  <c r="AS9" i="24"/>
  <c r="N9" i="24"/>
  <c r="AC9" i="24"/>
  <c r="AD8" i="24"/>
  <c r="AD17" i="24" s="1"/>
  <c r="AP8" i="24"/>
  <c r="AP17" i="24" s="1"/>
  <c r="AO9" i="24"/>
  <c r="AI9" i="24"/>
  <c r="AJ8" i="24"/>
  <c r="AJ17" i="24" s="1"/>
  <c r="AL9" i="24"/>
  <c r="AM8" i="24"/>
  <c r="AM17" i="24" s="1"/>
  <c r="F9" i="24"/>
  <c r="E13" i="24"/>
  <c r="Q14" i="24"/>
  <c r="AS8" i="24" l="1"/>
  <c r="AR9" i="24"/>
  <c r="O17" i="24"/>
  <c r="N17" i="24" s="1"/>
  <c r="N8" i="24"/>
  <c r="AL8" i="24"/>
  <c r="AL17" i="24" s="1"/>
  <c r="AI8" i="24"/>
  <c r="AI17" i="24" s="1"/>
  <c r="AO8" i="24"/>
  <c r="AO17" i="24" s="1"/>
  <c r="AC8" i="24"/>
  <c r="AC17" i="24" s="1"/>
  <c r="E9" i="24"/>
  <c r="F8" i="24"/>
  <c r="F17" i="24" s="1"/>
  <c r="Q13" i="24"/>
  <c r="AS17" i="24" l="1"/>
  <c r="AR8" i="24"/>
  <c r="AR17" i="24" s="1"/>
  <c r="E8" i="24"/>
  <c r="E17" i="24"/>
  <c r="Q9" i="24"/>
  <c r="Q8" i="24" l="1"/>
  <c r="Q17" i="24" s="1"/>
  <c r="R12" i="20" l="1"/>
  <c r="R11" i="20" s="1"/>
  <c r="R10" i="20" s="1"/>
  <c r="R9" i="20" s="1"/>
  <c r="Q11" i="20"/>
  <c r="P11" i="20"/>
  <c r="P10" i="20" s="1"/>
  <c r="P9" i="20" s="1"/>
  <c r="O11" i="20"/>
  <c r="O10" i="20" s="1"/>
  <c r="O9" i="20" s="1"/>
  <c r="N11" i="20"/>
  <c r="N10" i="20" s="1"/>
  <c r="N9" i="20" s="1"/>
  <c r="M11" i="20"/>
  <c r="M10" i="20" s="1"/>
  <c r="M9" i="20" s="1"/>
  <c r="L11" i="20"/>
  <c r="L10" i="20" s="1"/>
  <c r="L9" i="20" s="1"/>
  <c r="K11" i="20"/>
  <c r="K10" i="20" s="1"/>
  <c r="K9" i="20" s="1"/>
  <c r="J11" i="20"/>
  <c r="J10" i="20" s="1"/>
  <c r="J9" i="20" s="1"/>
  <c r="I11" i="20"/>
  <c r="I10" i="20" s="1"/>
  <c r="I9" i="20" s="1"/>
  <c r="H11" i="20"/>
  <c r="H10" i="20" s="1"/>
  <c r="H9" i="20" s="1"/>
  <c r="Q10" i="20"/>
  <c r="Q9" i="20" s="1"/>
  <c r="E8" i="23" l="1"/>
  <c r="E5" i="23"/>
  <c r="J7" i="8" l="1"/>
  <c r="I5" i="8"/>
  <c r="K7" i="8"/>
  <c r="J38" i="22"/>
  <c r="K38" i="22"/>
  <c r="I38" i="22"/>
  <c r="F7" i="8" l="1"/>
  <c r="G7" i="8"/>
  <c r="H7" i="8"/>
  <c r="L7" i="8"/>
  <c r="N7" i="8"/>
  <c r="O7" i="8"/>
  <c r="P7" i="8"/>
  <c r="R7" i="8"/>
  <c r="S7" i="8"/>
  <c r="T7" i="8"/>
  <c r="V7" i="8"/>
  <c r="W7" i="8"/>
  <c r="X7" i="8"/>
  <c r="U6" i="8"/>
  <c r="Q6" i="8"/>
  <c r="M6" i="8"/>
  <c r="I6" i="8"/>
  <c r="E6" i="8"/>
  <c r="K8" i="22"/>
  <c r="L8" i="22"/>
  <c r="L6" i="22" s="1"/>
  <c r="I25" i="22"/>
  <c r="I24" i="22" s="1"/>
  <c r="I20" i="22" s="1"/>
  <c r="I18" i="22" s="1"/>
  <c r="J25" i="22"/>
  <c r="J24" i="22" s="1"/>
  <c r="J20" i="22" s="1"/>
  <c r="J18" i="22" s="1"/>
  <c r="K25" i="22"/>
  <c r="K24" i="22" s="1"/>
  <c r="K20" i="22" s="1"/>
  <c r="K18" i="22" s="1"/>
  <c r="L26" i="22"/>
  <c r="L25" i="22" s="1"/>
  <c r="L24" i="22" s="1"/>
  <c r="L20" i="22" s="1"/>
  <c r="L18" i="22" s="1"/>
  <c r="H26" i="22"/>
  <c r="H25" i="22" s="1"/>
  <c r="H24" i="22" s="1"/>
  <c r="H8" i="22"/>
  <c r="H6" i="22" s="1"/>
  <c r="L5" i="22" l="1"/>
  <c r="K5" i="22"/>
  <c r="H38" i="22"/>
  <c r="H20" i="22"/>
  <c r="H18" i="22" s="1"/>
  <c r="H5" i="22" s="1"/>
  <c r="E5" i="8"/>
  <c r="D8" i="10" l="1"/>
  <c r="I8" i="23" l="1"/>
  <c r="H8" i="23"/>
  <c r="G8" i="23"/>
  <c r="F8" i="23"/>
  <c r="G5" i="23"/>
  <c r="G4" i="23" s="1"/>
  <c r="H5" i="23"/>
  <c r="I5" i="23"/>
  <c r="F5" i="23"/>
  <c r="F4" i="23" s="1"/>
  <c r="H4" i="23" l="1"/>
  <c r="E4" i="23"/>
  <c r="I4" i="23"/>
  <c r="L38" i="22"/>
  <c r="AR14" i="19" l="1"/>
  <c r="AR13" i="19"/>
  <c r="AR12" i="19"/>
  <c r="AR11" i="19"/>
  <c r="AR10" i="19"/>
  <c r="AR8" i="19"/>
  <c r="Z14" i="19"/>
  <c r="Z13" i="19"/>
  <c r="Z12" i="19"/>
  <c r="Z11" i="19"/>
  <c r="Z10" i="19"/>
  <c r="Z8" i="19"/>
  <c r="W14" i="19"/>
  <c r="W13" i="19"/>
  <c r="W12" i="19"/>
  <c r="W11" i="19"/>
  <c r="W10" i="19"/>
  <c r="W8" i="19"/>
  <c r="T14" i="19"/>
  <c r="T13" i="19"/>
  <c r="T12" i="19"/>
  <c r="T11" i="19"/>
  <c r="T10" i="19"/>
  <c r="T8" i="19"/>
  <c r="K16" i="19"/>
  <c r="N14" i="19"/>
  <c r="K14" i="19"/>
  <c r="N13" i="19"/>
  <c r="K13" i="19"/>
  <c r="N12" i="19"/>
  <c r="K12" i="19"/>
  <c r="N11" i="19"/>
  <c r="K11" i="19"/>
  <c r="N10" i="19"/>
  <c r="K10" i="19"/>
  <c r="N8" i="19"/>
  <c r="K8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F16" i="12" l="1"/>
  <c r="G16" i="12"/>
  <c r="E16" i="12"/>
  <c r="H16" i="19" l="1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8" i="19"/>
  <c r="H8" i="19"/>
  <c r="E8" i="19"/>
  <c r="U5" i="8" l="1"/>
  <c r="U7" i="8" s="1"/>
  <c r="Q5" i="8"/>
  <c r="Q7" i="8" s="1"/>
  <c r="M5" i="8"/>
  <c r="M7" i="8" s="1"/>
  <c r="I7" i="8"/>
  <c r="E7" i="8"/>
  <c r="D6" i="7"/>
  <c r="E6" i="7"/>
  <c r="F6" i="7"/>
  <c r="G6" i="7"/>
  <c r="D9" i="7"/>
  <c r="E9" i="7"/>
  <c r="F9" i="7"/>
  <c r="G9" i="7"/>
  <c r="C9" i="7"/>
  <c r="C6" i="7"/>
  <c r="D5" i="7" l="1"/>
  <c r="F5" i="7"/>
  <c r="G5" i="7"/>
  <c r="E5" i="7"/>
  <c r="C5" i="7"/>
  <c r="E8" i="10" l="1"/>
  <c r="E13" i="10" s="1"/>
  <c r="F8" i="10"/>
  <c r="F13" i="10" s="1"/>
  <c r="E12" i="10" l="1"/>
  <c r="F12" i="10"/>
  <c r="D13" i="10" l="1"/>
  <c r="D12" i="10"/>
  <c r="T16" i="24"/>
  <c r="U15" i="24"/>
  <c r="U14" i="24" s="1"/>
  <c r="T14" i="24" l="1"/>
  <c r="U13" i="24"/>
  <c r="T15" i="24"/>
  <c r="U9" i="24" l="1"/>
  <c r="T13" i="24"/>
  <c r="U8" i="24" l="1"/>
  <c r="U17" i="24" s="1"/>
  <c r="T9" i="24"/>
  <c r="T8" i="24" l="1"/>
  <c r="T17" i="24" s="1"/>
  <c r="W16" i="24" l="1"/>
  <c r="X15" i="24"/>
  <c r="W15" i="24" l="1"/>
  <c r="X14" i="24"/>
  <c r="X13" i="24" l="1"/>
  <c r="X9" i="24" s="1"/>
  <c r="X8" i="24" s="1"/>
  <c r="W14" i="24"/>
  <c r="X17" i="24" l="1"/>
  <c r="W8" i="24"/>
  <c r="W17" i="24" s="1"/>
  <c r="W9" i="24"/>
  <c r="W13" i="24"/>
</calcChain>
</file>

<file path=xl/sharedStrings.xml><?xml version="1.0" encoding="utf-8"?>
<sst xmlns="http://schemas.openxmlformats.org/spreadsheetml/2006/main" count="772" uniqueCount="284">
  <si>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</si>
  <si>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</si>
  <si>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</si>
  <si>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</si>
  <si>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</si>
  <si>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</si>
  <si>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</si>
  <si>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</si>
  <si>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</si>
  <si>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</si>
  <si>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</si>
  <si>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</si>
  <si>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</si>
  <si>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</si>
  <si>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</si>
  <si>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</si>
  <si>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</si>
  <si>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</si>
  <si>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</si>
  <si>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</si>
  <si>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</si>
  <si>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</si>
  <si>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</si>
  <si>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</si>
  <si>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</si>
  <si>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</si>
  <si>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</si>
  <si>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</si>
  <si>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</si>
  <si>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</si>
  <si>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</si>
  <si>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</si>
  <si>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</si>
  <si>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</si>
  <si>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</si>
  <si>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</si>
  <si>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</si>
  <si>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</si>
  <si>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</si>
  <si>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</si>
  <si>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</si>
  <si>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</si>
  <si>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</si>
  <si>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</si>
  <si>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</si>
  <si>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</si>
  <si>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</si>
  <si>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</si>
  <si>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</si>
  <si>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</si>
  <si>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</si>
  <si>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</si>
  <si>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</si>
  <si>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</si>
  <si>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</si>
  <si>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</si>
  <si>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</si>
  <si>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</si>
  <si>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</si>
  <si>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</si>
  <si>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</si>
  <si>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</si>
  <si>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</si>
  <si>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</si>
  <si>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</si>
  <si>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</si>
  <si>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</si>
  <si>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</si>
  <si>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</si>
  <si>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</si>
  <si>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</si>
  <si>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</si>
  <si>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</si>
  <si>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</si>
  <si>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</si>
  <si>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</si>
  <si>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</si>
  <si>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</si>
  <si>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</si>
  <si>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</si>
  <si>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</si>
  <si>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</si>
  <si>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</si>
  <si>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</si>
  <si>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</si>
  <si>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</si>
  <si>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</si>
  <si>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</si>
  <si>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</si>
  <si>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</si>
  <si>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</si>
  <si>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</si>
  <si>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</si>
  <si>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</si>
  <si>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</si>
  <si>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</si>
  <si>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</si>
  <si>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</si>
  <si>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</si>
  <si>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</si>
  <si>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</si>
  <si>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</si>
  <si>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</si>
  <si>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</si>
  <si>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</si>
  <si>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</si>
  <si>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</si>
  <si>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</si>
  <si>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</si>
  <si>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</si>
  <si>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</si>
  <si>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</si>
  <si>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</si>
  <si>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</si>
  <si>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</si>
  <si>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</si>
  <si>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</si>
  <si>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</si>
  <si>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</si>
  <si>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</si>
  <si>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</si>
  <si>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</si>
  <si>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</si>
  <si>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</si>
  <si>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</si>
  <si>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</si>
  <si>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</si>
  <si>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</si>
  <si>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</si>
  <si>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</si>
  <si>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</si>
  <si>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</si>
  <si>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</si>
  <si>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</si>
  <si>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</si>
  <si>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</si>
  <si>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</si>
  <si>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</si>
  <si>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</si>
  <si>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</si>
  <si>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</si>
  <si>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</si>
  <si>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</si>
  <si>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</si>
  <si>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</si>
  <si>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</si>
  <si>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</si>
  <si>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</si>
  <si>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</si>
  <si>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</si>
  <si>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</si>
  <si>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</si>
  <si>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</si>
  <si>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</si>
  <si>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</si>
  <si>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</si>
  <si>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</si>
  <si>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</si>
  <si>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</si>
  <si>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</si>
  <si>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</si>
  <si>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</si>
  <si>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</si>
  <si>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</si>
  <si>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</si>
  <si>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</si>
  <si>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</si>
  <si>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</si>
  <si>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</si>
  <si>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</si>
  <si>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</si>
  <si>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</si>
  <si>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</si>
  <si>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</si>
  <si>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</si>
  <si>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</si>
  <si>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</si>
  <si>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</si>
  <si>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</si>
  <si>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</si>
  <si>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</si>
  <si>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</si>
  <si>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</si>
  <si>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</si>
  <si>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</si>
  <si>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</si>
  <si>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</si>
  <si>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</si>
  <si>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</si>
  <si>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</si>
  <si>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</si>
  <si>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</si>
  <si>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</si>
  <si>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</si>
  <si>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</si>
  <si>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</si>
  <si>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</si>
  <si>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</si>
  <si>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</si>
  <si>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</si>
  <si>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</si>
  <si>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</si>
  <si>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</si>
  <si>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</si>
  <si>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</si>
  <si>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</si>
  <si>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</si>
  <si>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</si>
  <si>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</si>
  <si>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</si>
  <si>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</si>
  <si>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</si>
  <si>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</si>
  <si>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</si>
  <si>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</si>
  <si>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</si>
  <si>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</si>
  <si>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</si>
  <si>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</si>
  <si>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</si>
  <si>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</si>
  <si>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</si>
  <si>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</si>
  <si>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</si>
  <si>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</si>
  <si>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</si>
  <si>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</si>
  <si>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</si>
  <si>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</si>
  <si>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</si>
  <si>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Հավելված N 11. Գոյություն ունեցող բյուջետային ծրագրերը և միջոցառումները</t>
  </si>
  <si>
    <t>Էլեկտրաէներգետիկ համակարգի զարգացման ծրագիր</t>
  </si>
  <si>
    <t xml:space="preserve">Հայկական ԱԷԿ-ի N 2 էներգաբլոկի շահագործման նախագծային ժամկետի  երկարացում-2 գործընթացի շրջանակներում էներգաբլոկի անվտանգ շահագործման շարունակականության ապահովում </t>
  </si>
  <si>
    <t>-</t>
  </si>
  <si>
    <t xml:space="preserve">այդ թվում՝ </t>
  </si>
  <si>
    <t>Ծրագրի անվանումը՝  Էլեկտրաէներգետիկ համակարգի զարգացման ծրագիր</t>
  </si>
  <si>
    <t>Միջոցառման անվանումը՝  «Հայկական ատոմային էլեկտրակայան» ՓԲԸ-ի 2-րդ էներգաբլոկի շահագործման նախագծային ժամկետի երկարացում-2</t>
  </si>
  <si>
    <t>Կատարող մարմնի անվանումը՝  ՀՀ ֆինանսների նախարարություն</t>
  </si>
  <si>
    <t>Արմավիրի մարզ</t>
  </si>
  <si>
    <t>ԱԷԿ-ի երկրորդ էներգաբլոկի արդիականացման և 
շահագործման ժամկետի երկարաձգման ծրագրի աշխատանքների իրականացման ժամանակահատվածը</t>
  </si>
  <si>
    <t>* 2025-2026թթ. հաշվարկների համար հիմք է վերցվել 2024թ. փետրվարի 1-ի ՀՀ ԿԲ փոխարժեքը՝ 1 USD  = 403,88 AMD:</t>
  </si>
  <si>
    <t>«Հայկական ատոմային էլեկտրակայան» ՓԲԸ-ին տրամադրվող բյուջետային վարկ</t>
  </si>
  <si>
    <t xml:space="preserve">«Հայկական ատոմային էլեկտրակայան» ՓԲԸ-ի 2-րդ էներգաբլոկի շահագործման ժամկետի երկարաձգման ծրագրի աշխատանքների իրականացման համար բյուջետային վարկի տրամադրում </t>
  </si>
  <si>
    <t>Վարկի տրամադրում</t>
  </si>
  <si>
    <t>Տրամադրվող բյուջետային վարկերի քանակ, հատ</t>
  </si>
  <si>
    <t>Ժամկետային</t>
  </si>
  <si>
    <t>Քանակական</t>
  </si>
  <si>
    <t>«Հայկական ատոմային էլեկտրակայան» ՓԲԸ-ի 2-րդ  էներգաբլոկի շահագործման ժամկետի երկարաձգման ժամանակահատվածը</t>
  </si>
  <si>
    <t>«Հայկական ատոմային էլեկտրակայան» ՓԲԸ-ի 2-րդ էներգաբլոկի շահագործման նախագծային ժամկետի կրկնակի երկարաձգում</t>
  </si>
  <si>
    <t>2026-2036թթ.</t>
  </si>
  <si>
    <t>Միջոցառման անվանումը՝ «Հայկական ատոմային էլեկտրակայան» ՓԲԸ-ին տրամադրվող բյուջետային վարկ</t>
  </si>
  <si>
    <t xml:space="preserve"> այդ թվում` բյուջետային ծախսերի տնտեսագիտական դասակարգման հոդվածներ</t>
  </si>
  <si>
    <t xml:space="preserve"> 2025թ.</t>
  </si>
  <si>
    <t>Ծրագրի անվանումը՝  Էլեկտրաէներգետիկ համակարգի զարգացման ծրագիր
Միջոցառման անվանումը՝  «Հայկական ատոմային էլեկտրակայան» ՓԲԸ-ին տրամադրվող բյուջետային վարկ</t>
  </si>
  <si>
    <t>Ծրագրի անվանումը՝  Էլեկտրաէներգետիկ համակարգի զարգացման ծրագիր
Միջոցառման անվանումը՝  «Հայկական ատոմային էլեկտրակայան» ՓԲԸ-ի 2-րդ էներգաբլոկի շահագործման նախագծային ժամկետի երկարացում-2</t>
  </si>
  <si>
    <t xml:space="preserve">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բաժին
ՀՀ կառավարության 2021թ. հունվարի 14-ի №48-Լ որոշմամբ հաստատված Հայաստանի Հանրապետության էներգետիկայի բնագավառի զարգացման ռազմավարական ծրագիր (մինչև 2040 թվականը) </t>
  </si>
  <si>
    <t>1167</t>
  </si>
  <si>
    <t>42012</t>
  </si>
  <si>
    <t>42009</t>
  </si>
  <si>
    <t>2023թ.  (փաստացի) բազային տարի
(հազ. դրամ)</t>
  </si>
  <si>
    <t>2024թ (պլան)
(հազ. դրամ)</t>
  </si>
  <si>
    <t>2025թ
(հազ. դրամ)</t>
  </si>
  <si>
    <t>2026թ
(հազ. դրամ)</t>
  </si>
  <si>
    <t>2027թ
(հազ. դրամ)</t>
  </si>
  <si>
    <t>1 USD = 403,88 AMD</t>
  </si>
  <si>
    <t>ՖԻՆԱՆՍԱԿԱՆ ԱԿՏԻՎՆԵՐԻ ՁԵՌՔԲԵՐՈՒՄ, այդ թվում`</t>
  </si>
  <si>
    <t xml:space="preserve">Ծրագրի անվանումը՝  Էլեկտրաէներգետիկ համակարգի զարգացման ծրագիր
այդ թվում՝ </t>
  </si>
  <si>
    <t>Ծրագրով նախատեսված ամբողջ գումարը, (ԱՄՆ դոլար)</t>
  </si>
  <si>
    <t>Ծրագրի անվանումը՝  Էլեկտրաէներգետիկ համակարգի զարգացման ծրագիր
այդ թվում՝</t>
  </si>
  <si>
    <t>Ծրագրով նախատեսված ամբողջ գումարը, (հազ. դրամ)</t>
  </si>
  <si>
    <t>Հայկական ատոմային էլեկտրակայան» ՓԲԸ-ին տրամադրվող բյուջետային վարկ</t>
  </si>
  <si>
    <t>ՀՀ տարածքային կառավարման և ենթակառուցվածքների նախարարություն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</si>
  <si>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</si>
  <si>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>Ծրագրի նպատակն է Հայկական ԱԷԿ-ի երկրորդ էներգաբլոկի մինչև 2026թ․ անվտանգ շահագործման ապահովումը, ինչպես նաև այդ ժամկետից հետո կայանի անվտանգության հիմնավորման դեպքում, դրա շահագործման ժամկետի լրացուցիչ երկարաձգումը մինչև 2036թ.։ ՀԱԷԿ-ի թիվ 2 էներգաբլոկի շահագործման լիցենզիայի երկարաձգված ժամկետն ավարտվում է 2026 թվականի սեպտեմբերին, ինչը պահանջում է, որ այս ամսաթվից հետո իրականացվի ՀԱԷԿ-ի կանգ: ՀՀ միջուկային անվտանգության կարգավորման կոմիտեից Հայկական ատոմային էլեկտրակայանի հետագա շահագործման նոր լիցենզիա ձեռք բերելու համար միջոցառումները պետք է իրականացվեն 2023-2026 թվականները ընկած ժամանակահատվածում: ՀԱԷԿ-ի դուրս գալը ՀՀ էներգետիկ համակարգից հղի է լուրջ խնդիրներով էներգետիկ, արտադրական, սոցիալական ոլորտներում, ինչպես նաև կանդրադառնա Հայաստանի էներգետիկ անկախության և անվտանգության վրա։ Արդյունքում սկսվել  է  ՀԱԷԿ-ի № 2 էներգաբլոկի շահագործման ժամկետի երկարացման գործընթացը (ՇԺԵ-2)՝ 2026 թվականի սեպտեմբերից հետո ընկերության №2 էներգաբլոկի անվտանգ շահագործումը հիմնավորելու և շահագործման շարունակականությունն ապահովելու նպատակով:</t>
  </si>
  <si>
    <t>ՀՀ պետական բյուջեից բյուջետային վարկի տրամադրման նպատակն է ավարտին հասցնել «Հայկական ատոմային էլեկտրակայանի 2-րդ էներգաբլոկի շահագործման ժամկետի երկարաձգում» ծրագիրը, ինչը կապահովի Հայկական ատոմային էլեկտրակայանի 2-րդ էներգաբլոկի շահագործման նախագծային ժամկետի երկարաձգման աշխատանքների անընդհատությունը և հաջող ավարտը, կայուն, հուսալի, անվտանգ և տնտեսապես շահավետ էլեկտրաէներգիայի աղբյուրի պահպանումը:</t>
  </si>
  <si>
    <t>Բյուջետային վարկի տրամադրում</t>
  </si>
  <si>
    <t>12500000</t>
  </si>
  <si>
    <t>«Հայկական ատոմային էլեկտրակայան» ՓԲԸ</t>
  </si>
  <si>
    <t>21,125,475.0</t>
  </si>
  <si>
    <t>7,000,000.0</t>
  </si>
  <si>
    <t>Նպաստել էլեկտրաէներգետիկ համակարգի հուսալիության բարձրացմանը և էլեկտրաէներգիայի անխափան մատակարարման ապահովմանը</t>
  </si>
  <si>
    <t>Հուսալի և անվտանգ էլեկտրամատակարարման ապահովում</t>
  </si>
  <si>
    <t>0</t>
  </si>
  <si>
    <t>այո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</si>
</sst>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#,##0.0;\(##,##0.0\);\-"/>
    <numFmt numFmtId="165" formatCode="#,##0.0"/>
    <numFmt numFmtId="166" formatCode="0.0"/>
  </numFmts>
  <fonts count="67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sz val="10"/>
      <color theme="1"/>
      <name val="Arial Armenian"/>
      <family val="2"/>
    </font>
    <font>
      <i/>
      <sz val="9"/>
      <color rgb="FF000000"/>
      <name val="Arial Armenian"/>
      <family val="2"/>
    </font>
    <font>
      <i/>
      <sz val="8"/>
      <color rgb="FF000000"/>
      <name val="Arial Armenian"/>
      <family val="2"/>
    </font>
    <font>
      <i/>
      <sz val="8"/>
      <name val="GHEA Grapalat"/>
      <family val="3"/>
    </font>
    <font>
      <i/>
      <sz val="8"/>
      <color rgb="FFFF0000"/>
      <name val="GHEA Grapalat"/>
      <family val="3"/>
    </font>
    <font>
      <i/>
      <sz val="9"/>
      <color rgb="FFFF0000"/>
      <name val="Arial Armenian"/>
      <family val="2"/>
    </font>
    <font>
      <sz val="8"/>
      <color rgb="FFFF0000"/>
      <name val="Calibri"/>
      <family val="2"/>
      <scheme val="minor"/>
    </font>
    <font>
      <sz val="8"/>
      <color rgb="FFFF0000"/>
      <name val="Arial Armenian"/>
      <family val="2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30" fillId="0" borderId="0"/>
    <xf numFmtId="0" fontId="31" fillId="17" borderId="35" applyNumberFormat="0" applyFont="0" applyAlignment="0" applyProtection="0"/>
    <xf numFmtId="0" fontId="34" fillId="0" borderId="0">
      <alignment horizontal="left" vertical="top" wrapText="1"/>
    </xf>
    <xf numFmtId="0" fontId="35" fillId="0" borderId="0" applyNumberFormat="0" applyFill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2" fillId="14" borderId="31" applyNumberFormat="0" applyAlignment="0" applyProtection="0"/>
    <xf numFmtId="0" fontId="43" fillId="15" borderId="32" applyNumberFormat="0" applyAlignment="0" applyProtection="0"/>
    <xf numFmtId="0" fontId="44" fillId="15" borderId="31" applyNumberFormat="0" applyAlignment="0" applyProtection="0"/>
    <xf numFmtId="0" fontId="45" fillId="0" borderId="33" applyNumberFormat="0" applyFill="0" applyAlignment="0" applyProtection="0"/>
    <xf numFmtId="0" fontId="46" fillId="16" borderId="34" applyNumberFormat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9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49" fillId="41" borderId="0" applyNumberFormat="0" applyBorder="0" applyAlignment="0" applyProtection="0"/>
    <xf numFmtId="164" fontId="34" fillId="0" borderId="0" applyFill="0" applyBorder="0" applyProtection="0">
      <alignment horizontal="right" vertical="top"/>
    </xf>
    <xf numFmtId="0" fontId="31" fillId="17" borderId="35" applyNumberFormat="0" applyFont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43" fontId="50" fillId="0" borderId="0" applyFont="0" applyFill="0" applyBorder="0" applyAlignment="0" applyProtection="0"/>
  </cellStyleXfs>
  <cellXfs count="29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7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32" fillId="0" borderId="0" xfId="0" applyFont="1"/>
    <xf numFmtId="0" fontId="33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2" fillId="0" borderId="0" xfId="0" applyFont="1"/>
    <xf numFmtId="0" fontId="53" fillId="0" borderId="0" xfId="0" applyFont="1" applyAlignment="1">
      <alignment vertical="center"/>
    </xf>
    <xf numFmtId="0" fontId="56" fillId="0" borderId="0" xfId="0" applyFont="1"/>
    <xf numFmtId="49" fontId="54" fillId="2" borderId="20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 textRotation="90" wrapText="1"/>
    </xf>
    <xf numFmtId="0" fontId="49" fillId="0" borderId="0" xfId="0" applyFont="1"/>
    <xf numFmtId="0" fontId="58" fillId="0" borderId="0" xfId="0" applyFont="1"/>
    <xf numFmtId="0" fontId="0" fillId="42" borderId="0" xfId="0" applyFill="1"/>
    <xf numFmtId="0" fontId="59" fillId="6" borderId="1" xfId="0" applyFont="1" applyFill="1" applyBorder="1" applyAlignment="1">
      <alignment horizontal="center"/>
    </xf>
    <xf numFmtId="0" fontId="60" fillId="6" borderId="1" xfId="0" applyFont="1" applyFill="1" applyBorder="1" applyAlignment="1">
      <alignment horizontal="center" vertical="center" wrapText="1"/>
    </xf>
    <xf numFmtId="165" fontId="61" fillId="6" borderId="1" xfId="0" applyNumberFormat="1" applyFont="1" applyFill="1" applyBorder="1" applyAlignment="1">
      <alignment horizontal="center" vertical="center" wrapText="1"/>
    </xf>
    <xf numFmtId="165" fontId="61" fillId="6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7" fillId="6" borderId="6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2" fontId="6" fillId="8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49" fontId="3" fillId="2" borderId="1" xfId="0" applyNumberFormat="1" applyFont="1" applyFill="1" applyBorder="1" applyAlignment="1">
      <alignment vertical="center" wrapText="1"/>
    </xf>
    <xf numFmtId="49" fontId="2" fillId="8" borderId="1" xfId="0" applyNumberFormat="1" applyFont="1" applyFill="1" applyBorder="1" applyAlignment="1">
      <alignment vertical="center"/>
    </xf>
    <xf numFmtId="49" fontId="6" fillId="8" borderId="1" xfId="0" applyNumberFormat="1" applyFont="1" applyFill="1" applyBorder="1" applyAlignment="1">
      <alignment vertical="center" wrapText="1"/>
    </xf>
    <xf numFmtId="165" fontId="9" fillId="5" borderId="23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vertical="top" wrapText="1"/>
    </xf>
    <xf numFmtId="0" fontId="4" fillId="6" borderId="7" xfId="0" applyFont="1" applyFill="1" applyBorder="1" applyAlignment="1">
      <alignment vertical="top" wrapText="1"/>
    </xf>
    <xf numFmtId="165" fontId="9" fillId="6" borderId="1" xfId="0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63" fillId="6" borderId="1" xfId="0" applyFont="1" applyFill="1" applyBorder="1" applyAlignment="1">
      <alignment vertical="center" wrapText="1"/>
    </xf>
    <xf numFmtId="0" fontId="63" fillId="6" borderId="7" xfId="0" applyFont="1" applyFill="1" applyBorder="1" applyAlignment="1">
      <alignment vertical="center" wrapText="1"/>
    </xf>
    <xf numFmtId="0" fontId="64" fillId="6" borderId="1" xfId="0" applyFont="1" applyFill="1" applyBorder="1" applyAlignment="1">
      <alignment vertical="center" wrapText="1"/>
    </xf>
    <xf numFmtId="0" fontId="65" fillId="6" borderId="6" xfId="0" applyFont="1" applyFill="1" applyBorder="1" applyAlignment="1">
      <alignment vertical="center" wrapText="1"/>
    </xf>
    <xf numFmtId="0" fontId="65" fillId="6" borderId="6" xfId="0" applyFont="1" applyFill="1" applyBorder="1" applyAlignment="1">
      <alignment horizontal="center" vertical="center" wrapText="1"/>
    </xf>
    <xf numFmtId="3" fontId="66" fillId="6" borderId="1" xfId="0" applyNumberFormat="1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vertical="center" wrapText="1"/>
    </xf>
    <xf numFmtId="166" fontId="3" fillId="6" borderId="7" xfId="0" applyNumberFormat="1" applyFont="1" applyFill="1" applyBorder="1" applyAlignment="1">
      <alignment horizontal="center" vertical="center" wrapText="1"/>
    </xf>
    <xf numFmtId="166" fontId="3" fillId="6" borderId="11" xfId="0" applyNumberFormat="1" applyFont="1" applyFill="1" applyBorder="1" applyAlignment="1">
      <alignment horizontal="center" vertical="center" wrapText="1"/>
    </xf>
    <xf numFmtId="166" fontId="3" fillId="6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1" fillId="6" borderId="2" xfId="0" applyFont="1" applyFill="1" applyBorder="1" applyAlignment="1">
      <alignment horizontal="left" vertical="top" wrapText="1"/>
    </xf>
    <xf numFmtId="0" fontId="21" fillId="6" borderId="3" xfId="0" applyFont="1" applyFill="1" applyBorder="1" applyAlignment="1">
      <alignment horizontal="left" vertical="top" wrapText="1"/>
    </xf>
    <xf numFmtId="0" fontId="21" fillId="6" borderId="8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1" fillId="6" borderId="2" xfId="0" applyFont="1" applyFill="1" applyBorder="1" applyAlignment="1">
      <alignment horizontal="left" vertical="top"/>
    </xf>
    <xf numFmtId="0" fontId="21" fillId="6" borderId="3" xfId="0" applyFont="1" applyFill="1" applyBorder="1" applyAlignment="1">
      <alignment horizontal="left" vertical="top"/>
    </xf>
    <xf numFmtId="0" fontId="21" fillId="6" borderId="8" xfId="0" applyFont="1" applyFill="1" applyBorder="1" applyAlignment="1">
      <alignment horizontal="left" vertical="top"/>
    </xf>
    <xf numFmtId="0" fontId="21" fillId="6" borderId="2" xfId="0" applyFont="1" applyFill="1" applyBorder="1" applyAlignment="1">
      <alignment horizontal="left"/>
    </xf>
    <xf numFmtId="0" fontId="21" fillId="6" borderId="3" xfId="0" applyFont="1" applyFill="1" applyBorder="1" applyAlignment="1">
      <alignment horizontal="left"/>
    </xf>
    <xf numFmtId="0" fontId="21" fillId="6" borderId="8" xfId="0" applyFont="1" applyFill="1" applyBorder="1" applyAlignment="1">
      <alignment horizontal="left"/>
    </xf>
    <xf numFmtId="0" fontId="21" fillId="6" borderId="2" xfId="0" applyFont="1" applyFill="1" applyBorder="1" applyAlignment="1">
      <alignment horizontal="left" vertical="center"/>
    </xf>
    <xf numFmtId="0" fontId="21" fillId="6" borderId="3" xfId="0" applyFont="1" applyFill="1" applyBorder="1" applyAlignment="1">
      <alignment horizontal="left" vertical="center"/>
    </xf>
    <xf numFmtId="0" fontId="21" fillId="6" borderId="8" xfId="0" applyFont="1" applyFill="1" applyBorder="1" applyAlignment="1">
      <alignment horizontal="left" vertical="center"/>
    </xf>
    <xf numFmtId="0" fontId="21" fillId="6" borderId="2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/>
    </xf>
    <xf numFmtId="0" fontId="21" fillId="6" borderId="8" xfId="0" applyFont="1" applyFill="1" applyBorder="1" applyAlignment="1">
      <alignment horizontal="center" vertical="top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62" fillId="6" borderId="7" xfId="0" applyFont="1" applyFill="1" applyBorder="1" applyAlignment="1">
      <alignment horizontal="center" vertical="center" wrapText="1"/>
    </xf>
    <xf numFmtId="0" fontId="62" fillId="6" borderId="6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4" fillId="2" borderId="18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4" fillId="2" borderId="17" xfId="0" applyFont="1" applyFill="1" applyBorder="1" applyAlignment="1">
      <alignment horizontal="center" vertical="center" wrapText="1"/>
    </xf>
    <xf numFmtId="0" fontId="54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28" fillId="10" borderId="17" xfId="0" applyFont="1" applyFill="1" applyBorder="1" applyAlignment="1">
      <alignment horizontal="center" vertical="center" wrapText="1"/>
    </xf>
    <xf numFmtId="0" fontId="28" fillId="10" borderId="18" xfId="0" applyFont="1" applyFill="1" applyBorder="1" applyAlignment="1">
      <alignment horizontal="center" vertical="center" wrapText="1"/>
    </xf>
    <xf numFmtId="0" fontId="28" fillId="10" borderId="20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22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4" fillId="0" borderId="4" xfId="0" applyFont="1" applyBorder="1" applyAlignment="1">
      <alignment horizontal="left"/>
    </xf>
    <xf numFmtId="0" fontId="54" fillId="0" borderId="0" xfId="0" applyFont="1" applyAlignment="1">
      <alignment horizontal="left"/>
    </xf>
    <xf numFmtId="0" fontId="22" fillId="4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</cellXfs>
  <cellStyles count="59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Normal" xfId="0" builtinId="0"/>
    <cellStyle name="Normal 3" xfId="1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18" zoomScaleNormal="100" workbookViewId="0">
      <selection activeCell="A41" sqref="A41:XFD62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75</v>
      </c>
    </row>
    <row r="3" spans="1:12">
      <c r="B3" s="170" t="s">
        <v>93</v>
      </c>
      <c r="C3" s="171"/>
      <c r="D3" s="181" t="s">
        <v>271</v>
      </c>
      <c r="E3" s="182"/>
      <c r="F3" s="182"/>
      <c r="G3" s="182"/>
      <c r="H3" s="182"/>
      <c r="I3" s="183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 hidden="1">
      <c r="A7" s="24" t="s">
        <v>94</v>
      </c>
    </row>
    <row r="8" spans="1:12" ht="41.25" hidden="1" customHeight="1">
      <c r="B8" s="172" t="s">
        <v>274</v>
      </c>
      <c r="C8" s="173"/>
      <c r="D8" s="173"/>
      <c r="E8" s="173"/>
      <c r="F8" s="173"/>
      <c r="G8" s="173"/>
      <c r="H8" s="173"/>
      <c r="I8" s="174"/>
    </row>
    <row r="9" spans="1:12" hidden="1"/>
    <row r="10" spans="1:12" hidden="1">
      <c r="A10" s="24" t="s">
        <v>133</v>
      </c>
    </row>
    <row r="11" spans="1:12" ht="37.5" hidden="1" customHeight="1">
      <c r="B11" s="175"/>
      <c r="C11" s="176"/>
      <c r="D11" s="176"/>
      <c r="E11" s="176"/>
      <c r="F11" s="176"/>
      <c r="G11" s="176"/>
      <c r="H11" s="176"/>
      <c r="I11" s="177"/>
    </row>
    <row r="12" spans="1:12" hidden="1"/>
    <row r="13" spans="1:12" hidden="1">
      <c r="A13" s="24" t="s">
        <v>134</v>
      </c>
    </row>
    <row r="14" spans="1:12" ht="36.75" hidden="1" customHeight="1">
      <c r="B14" s="175"/>
      <c r="C14" s="176"/>
      <c r="D14" s="176"/>
      <c r="E14" s="176"/>
      <c r="F14" s="176"/>
      <c r="G14" s="176"/>
      <c r="H14" s="176"/>
      <c r="I14" s="177"/>
    </row>
    <row r="15" spans="1:12" hidden="1"/>
    <row r="16" spans="1:12" hidden="1">
      <c r="A16" s="24" t="s">
        <v>135</v>
      </c>
    </row>
    <row r="17" spans="1:9" ht="30.75" hidden="1" customHeight="1">
      <c r="B17" s="178" t="s">
        <v>275</v>
      </c>
      <c r="C17" s="179"/>
      <c r="D17" s="179"/>
      <c r="E17" s="179"/>
      <c r="F17" s="179"/>
      <c r="G17" s="179"/>
      <c r="H17" s="179"/>
      <c r="I17" s="180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61" t="s">
        <v>136</v>
      </c>
      <c r="C22" s="161"/>
      <c r="D22" s="161" t="s">
        <v>5</v>
      </c>
      <c r="E22" s="161" t="s">
        <v>174</v>
      </c>
      <c r="F22" s="161" t="s">
        <v>175</v>
      </c>
      <c r="G22" s="161" t="s">
        <v>63</v>
      </c>
      <c r="H22" s="161" t="s">
        <v>64</v>
      </c>
      <c r="I22" s="161" t="s">
        <v>176</v>
      </c>
    </row>
    <row r="23" spans="1:9">
      <c r="B23" s="20" t="s">
        <v>6</v>
      </c>
      <c r="C23" s="20" t="s">
        <v>138</v>
      </c>
      <c r="D23" s="162"/>
      <c r="E23" s="162"/>
      <c r="F23" s="162"/>
      <c r="G23" s="162"/>
      <c r="H23" s="162"/>
      <c r="I23" s="162"/>
    </row>
    <row r="24" spans="1:9">
      <c r="B24" s="42" t="s">
        <v>6</v>
      </c>
      <c r="C24" s="43"/>
      <c r="D24" s="44"/>
      <c r="E24" s="44"/>
      <c r="F24" s="44"/>
      <c r="G24" s="44"/>
      <c r="H24" s="44"/>
      <c r="I24" s="45"/>
    </row>
    <row r="25" spans="1:9">
      <c r="B25" s="163" t="s">
        <v>256</v>
      </c>
      <c r="C25" s="166" t="s">
        <v>73</v>
      </c>
      <c r="D25" s="21" t="s">
        <v>7</v>
      </c>
      <c r="E25" s="163" t="s">
        <v>233</v>
      </c>
      <c r="F25" s="158">
        <f>F41+F57</f>
        <v>28125475</v>
      </c>
      <c r="G25" s="158">
        <f>G41+G57</f>
        <v>26029980</v>
      </c>
      <c r="H25" s="158">
        <f>H41+H57</f>
        <v>29887120</v>
      </c>
      <c r="I25" s="158"/>
    </row>
    <row r="26" spans="1:9">
      <c r="B26" s="164"/>
      <c r="C26" s="167"/>
      <c r="D26" s="22" t="s">
        <v>231</v>
      </c>
      <c r="E26" s="164"/>
      <c r="F26" s="159"/>
      <c r="G26" s="159"/>
      <c r="H26" s="159"/>
      <c r="I26" s="159"/>
    </row>
    <row r="27" spans="1:9">
      <c r="B27" s="164"/>
      <c r="C27" s="167"/>
      <c r="D27" s="11" t="s">
        <v>8</v>
      </c>
      <c r="E27" s="164"/>
      <c r="F27" s="159"/>
      <c r="G27" s="159"/>
      <c r="H27" s="159"/>
      <c r="I27" s="159"/>
    </row>
    <row r="28" spans="1:9" ht="38.25">
      <c r="B28" s="164"/>
      <c r="C28" s="167"/>
      <c r="D28" s="22" t="s">
        <v>280</v>
      </c>
      <c r="E28" s="164"/>
      <c r="F28" s="159"/>
      <c r="G28" s="159"/>
      <c r="H28" s="159"/>
      <c r="I28" s="159"/>
    </row>
    <row r="29" spans="1:9">
      <c r="B29" s="164"/>
      <c r="C29" s="167"/>
      <c r="D29" s="11" t="s">
        <v>9</v>
      </c>
      <c r="E29" s="164"/>
      <c r="F29" s="159"/>
      <c r="G29" s="159"/>
      <c r="H29" s="159"/>
      <c r="I29" s="159"/>
    </row>
    <row r="30" spans="1:9">
      <c r="B30" s="165"/>
      <c r="C30" s="168"/>
      <c r="D30" s="23" t="s">
        <v>281</v>
      </c>
      <c r="E30" s="165"/>
      <c r="F30" s="160"/>
      <c r="G30" s="160"/>
      <c r="H30" s="160"/>
      <c r="I30" s="160"/>
    </row>
    <row r="31" spans="1:9" ht="15" customHeight="1">
      <c r="B31" s="46" t="s">
        <v>137</v>
      </c>
      <c r="C31" s="47"/>
      <c r="D31" s="48"/>
      <c r="E31" s="48"/>
      <c r="F31" s="48"/>
      <c r="G31" s="48"/>
      <c r="H31" s="48"/>
      <c r="I31" s="49"/>
    </row>
    <row r="32" spans="1:9" hidden="1">
      <c r="B32" s="50"/>
      <c r="C32" s="51" t="s">
        <v>74</v>
      </c>
      <c r="D32" s="43"/>
      <c r="E32" s="44"/>
      <c r="F32" s="44"/>
      <c r="G32" s="44"/>
      <c r="H32" s="44"/>
      <c r="I32" s="45"/>
    </row>
    <row r="33" spans="2:9" hidden="1">
      <c r="B33" s="166" t="s">
        <v>73</v>
      </c>
      <c r="C33" s="163"/>
      <c r="D33" s="21" t="s">
        <v>10</v>
      </c>
      <c r="E33" s="163"/>
      <c r="F33" s="163"/>
      <c r="G33" s="163"/>
      <c r="H33" s="163"/>
      <c r="I33" s="163"/>
    </row>
    <row r="34" spans="2:9" hidden="1">
      <c r="B34" s="167"/>
      <c r="C34" s="164"/>
      <c r="D34" s="22"/>
      <c r="E34" s="164"/>
      <c r="F34" s="164"/>
      <c r="G34" s="164"/>
      <c r="H34" s="164"/>
      <c r="I34" s="164"/>
    </row>
    <row r="35" spans="2:9" hidden="1">
      <c r="B35" s="167"/>
      <c r="C35" s="164"/>
      <c r="D35" s="11" t="s">
        <v>11</v>
      </c>
      <c r="E35" s="164"/>
      <c r="F35" s="164"/>
      <c r="G35" s="164"/>
      <c r="H35" s="164"/>
      <c r="I35" s="164"/>
    </row>
    <row r="36" spans="2:9" hidden="1">
      <c r="B36" s="167"/>
      <c r="C36" s="164"/>
      <c r="D36" s="22"/>
      <c r="E36" s="164"/>
      <c r="F36" s="164"/>
      <c r="G36" s="164"/>
      <c r="H36" s="164"/>
      <c r="I36" s="164"/>
    </row>
    <row r="37" spans="2:9" hidden="1">
      <c r="B37" s="167"/>
      <c r="C37" s="164"/>
      <c r="D37" s="11" t="s">
        <v>139</v>
      </c>
      <c r="E37" s="164"/>
      <c r="F37" s="164"/>
      <c r="G37" s="164"/>
      <c r="H37" s="164"/>
      <c r="I37" s="164"/>
    </row>
    <row r="38" spans="2:9" hidden="1">
      <c r="B38" s="167"/>
      <c r="C38" s="164"/>
      <c r="D38" s="22"/>
      <c r="E38" s="164"/>
      <c r="F38" s="164"/>
      <c r="G38" s="164"/>
      <c r="H38" s="164"/>
      <c r="I38" s="164"/>
    </row>
    <row r="39" spans="2:9" hidden="1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>
      <c r="B40" s="50"/>
      <c r="C40" s="51" t="s">
        <v>12</v>
      </c>
      <c r="D40" s="43"/>
      <c r="E40" s="44"/>
      <c r="F40" s="44"/>
      <c r="G40" s="44"/>
      <c r="H40" s="44"/>
      <c r="I40" s="45"/>
    </row>
    <row r="41" spans="2:9" ht="15" customHeight="1">
      <c r="B41" s="167" t="s">
        <v>73</v>
      </c>
      <c r="C41" s="164" t="s">
        <v>257</v>
      </c>
      <c r="D41" s="11" t="s">
        <v>10</v>
      </c>
      <c r="E41" s="165" t="s">
        <v>233</v>
      </c>
      <c r="F41" s="165" t="s">
        <v>278</v>
      </c>
      <c r="G41" s="165">
        <v>13529980</v>
      </c>
      <c r="H41" s="165">
        <v>29887120</v>
      </c>
      <c r="I41" s="165" t="s">
        <v>233</v>
      </c>
    </row>
    <row r="42" spans="2:9" ht="38.25">
      <c r="B42" s="167"/>
      <c r="C42" s="164"/>
      <c r="D42" s="22" t="s">
        <v>248</v>
      </c>
      <c r="E42" s="169"/>
      <c r="F42" s="169"/>
      <c r="G42" s="169"/>
      <c r="H42" s="169"/>
      <c r="I42" s="169"/>
    </row>
    <row r="43" spans="2:9">
      <c r="B43" s="167"/>
      <c r="C43" s="164"/>
      <c r="D43" s="11" t="s">
        <v>11</v>
      </c>
      <c r="E43" s="169"/>
      <c r="F43" s="169"/>
      <c r="G43" s="169"/>
      <c r="H43" s="169"/>
      <c r="I43" s="169"/>
    </row>
    <row r="44" spans="2:9" ht="51">
      <c r="B44" s="167"/>
      <c r="C44" s="164"/>
      <c r="D44" s="22" t="s">
        <v>232</v>
      </c>
      <c r="E44" s="169"/>
      <c r="F44" s="169"/>
      <c r="G44" s="169"/>
      <c r="H44" s="169"/>
      <c r="I44" s="169"/>
    </row>
    <row r="45" spans="2:9">
      <c r="B45" s="167"/>
      <c r="C45" s="164"/>
      <c r="D45" s="11" t="s">
        <v>13</v>
      </c>
      <c r="E45" s="169"/>
      <c r="F45" s="169"/>
      <c r="G45" s="169"/>
      <c r="H45" s="169"/>
      <c r="I45" s="169"/>
    </row>
    <row r="46" spans="2:9">
      <c r="B46" s="167"/>
      <c r="C46" s="164"/>
      <c r="D46" s="22" t="s">
        <v>243</v>
      </c>
      <c r="E46" s="163"/>
      <c r="F46" s="163"/>
      <c r="G46" s="163"/>
      <c r="H46" s="163"/>
      <c r="I46" s="163"/>
    </row>
    <row r="47" spans="2:9" hidden="1">
      <c r="B47" s="12" t="s">
        <v>0</v>
      </c>
      <c r="C47" s="12" t="s">
        <v>1</v>
      </c>
      <c r="D47" s="12" t="s">
        <v>2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</row>
    <row r="48" spans="2:9" hidden="1">
      <c r="B48" s="50"/>
      <c r="C48" s="51" t="s">
        <v>14</v>
      </c>
      <c r="D48" s="43"/>
      <c r="E48" s="44"/>
      <c r="F48" s="44"/>
      <c r="G48" s="44"/>
      <c r="H48" s="44"/>
      <c r="I48" s="45"/>
    </row>
    <row r="49" spans="2:9" ht="15" hidden="1" customHeight="1">
      <c r="B49" s="167" t="s">
        <v>73</v>
      </c>
      <c r="C49" s="164"/>
      <c r="D49" s="11" t="s">
        <v>10</v>
      </c>
      <c r="E49" s="164"/>
      <c r="F49" s="164"/>
      <c r="G49" s="164"/>
      <c r="H49" s="164"/>
      <c r="I49" s="164"/>
    </row>
    <row r="50" spans="2:9" hidden="1">
      <c r="B50" s="167"/>
      <c r="C50" s="164"/>
      <c r="D50" s="22"/>
      <c r="E50" s="164"/>
      <c r="F50" s="164"/>
      <c r="G50" s="164"/>
      <c r="H50" s="164"/>
      <c r="I50" s="164"/>
    </row>
    <row r="51" spans="2:9" hidden="1">
      <c r="B51" s="167"/>
      <c r="C51" s="164"/>
      <c r="D51" s="11" t="s">
        <v>11</v>
      </c>
      <c r="E51" s="164"/>
      <c r="F51" s="164"/>
      <c r="G51" s="164"/>
      <c r="H51" s="164"/>
      <c r="I51" s="164"/>
    </row>
    <row r="52" spans="2:9" hidden="1">
      <c r="B52" s="167"/>
      <c r="C52" s="164"/>
      <c r="D52" s="22"/>
      <c r="E52" s="164"/>
      <c r="F52" s="164"/>
      <c r="G52" s="164"/>
      <c r="H52" s="164"/>
      <c r="I52" s="164"/>
    </row>
    <row r="53" spans="2:9" hidden="1">
      <c r="B53" s="167"/>
      <c r="C53" s="164"/>
      <c r="D53" s="11" t="s">
        <v>13</v>
      </c>
      <c r="E53" s="164"/>
      <c r="F53" s="164"/>
      <c r="G53" s="164"/>
      <c r="H53" s="164"/>
      <c r="I53" s="164"/>
    </row>
    <row r="54" spans="2:9" hidden="1">
      <c r="B54" s="167"/>
      <c r="C54" s="164"/>
      <c r="D54" s="22"/>
      <c r="E54" s="164"/>
      <c r="F54" s="164"/>
      <c r="G54" s="164"/>
      <c r="H54" s="164"/>
      <c r="I54" s="164"/>
    </row>
    <row r="55" spans="2:9" hidden="1">
      <c r="B55" s="12" t="s">
        <v>0</v>
      </c>
      <c r="C55" s="12" t="s">
        <v>1</v>
      </c>
      <c r="D55" s="12" t="s">
        <v>2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</row>
    <row r="56" spans="2:9" hidden="1">
      <c r="B56" s="50"/>
      <c r="C56" s="51" t="s">
        <v>15</v>
      </c>
      <c r="D56" s="43"/>
      <c r="E56" s="44"/>
      <c r="F56" s="44"/>
      <c r="G56" s="44"/>
      <c r="H56" s="44"/>
      <c r="I56" s="45"/>
    </row>
    <row r="57" spans="2:9" ht="15" customHeight="1">
      <c r="B57" s="167" t="s">
        <v>73</v>
      </c>
      <c r="C57" s="164">
        <v>42009</v>
      </c>
      <c r="D57" s="11" t="s">
        <v>10</v>
      </c>
      <c r="E57" s="164" t="s">
        <v>233</v>
      </c>
      <c r="F57" s="164" t="s">
        <v>279</v>
      </c>
      <c r="G57" s="164" t="s">
        <v>276</v>
      </c>
      <c r="H57" s="164" t="s">
        <v>282</v>
      </c>
      <c r="I57" s="164" t="s">
        <v>233</v>
      </c>
    </row>
    <row r="58" spans="2:9" ht="25.5">
      <c r="B58" s="167"/>
      <c r="C58" s="164"/>
      <c r="D58" s="22" t="s">
        <v>270</v>
      </c>
      <c r="E58" s="164"/>
      <c r="F58" s="164"/>
      <c r="G58" s="164"/>
      <c r="H58" s="164"/>
      <c r="I58" s="164"/>
    </row>
    <row r="59" spans="2:9">
      <c r="B59" s="167"/>
      <c r="C59" s="164"/>
      <c r="D59" s="11" t="s">
        <v>11</v>
      </c>
      <c r="E59" s="164"/>
      <c r="F59" s="164"/>
      <c r="G59" s="164"/>
      <c r="H59" s="164"/>
      <c r="I59" s="164"/>
    </row>
    <row r="60" spans="2:9" ht="48" customHeight="1">
      <c r="B60" s="167"/>
      <c r="C60" s="164"/>
      <c r="D60" s="22" t="s">
        <v>242</v>
      </c>
      <c r="E60" s="164"/>
      <c r="F60" s="164"/>
      <c r="G60" s="164"/>
      <c r="H60" s="164"/>
      <c r="I60" s="164"/>
    </row>
    <row r="61" spans="2:9">
      <c r="B61" s="167"/>
      <c r="C61" s="164"/>
      <c r="D61" s="11" t="s">
        <v>13</v>
      </c>
      <c r="E61" s="164"/>
      <c r="F61" s="164"/>
      <c r="G61" s="164"/>
      <c r="H61" s="164"/>
      <c r="I61" s="164"/>
    </row>
    <row r="62" spans="2:9">
      <c r="B62" s="167"/>
      <c r="C62" s="164"/>
      <c r="D62" s="22" t="s">
        <v>243</v>
      </c>
      <c r="E62" s="164"/>
      <c r="F62" s="164"/>
      <c r="G62" s="164"/>
      <c r="H62" s="164"/>
      <c r="I62" s="164"/>
    </row>
    <row r="63" spans="2:9">
      <c r="B63" s="12" t="s">
        <v>0</v>
      </c>
      <c r="C63" s="12" t="s">
        <v>1</v>
      </c>
      <c r="D63" s="12" t="s">
        <v>2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</row>
  </sheetData>
  <mergeCells count="48">
    <mergeCell ref="B3:C3"/>
    <mergeCell ref="B8:I8"/>
    <mergeCell ref="B11:I11"/>
    <mergeCell ref="B14:I14"/>
    <mergeCell ref="B17:I17"/>
    <mergeCell ref="D3:I3"/>
    <mergeCell ref="H57:H62"/>
    <mergeCell ref="I57:I62"/>
    <mergeCell ref="B49:B54"/>
    <mergeCell ref="C49:C54"/>
    <mergeCell ref="E49:E54"/>
    <mergeCell ref="F49:F54"/>
    <mergeCell ref="G49:G54"/>
    <mergeCell ref="H49:H54"/>
    <mergeCell ref="I49:I54"/>
    <mergeCell ref="B57:B62"/>
    <mergeCell ref="C57:C62"/>
    <mergeCell ref="E57:E62"/>
    <mergeCell ref="F57:F62"/>
    <mergeCell ref="G57:G62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20"/>
  <sheetViews>
    <sheetView zoomScaleNormal="100" workbookViewId="0">
      <selection activeCell="A5" sqref="A5:XFD17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5.42578125" customWidth="1"/>
    <col min="5" max="6" width="11.7109375" bestFit="1" customWidth="1"/>
    <col min="7" max="7" width="9.28515625" customWidth="1"/>
    <col min="8" max="8" width="8.7109375" customWidth="1"/>
    <col min="9" max="10" width="3.28515625" bestFit="1" customWidth="1"/>
    <col min="11" max="11" width="7.42578125" customWidth="1"/>
    <col min="12" max="13" width="3.28515625" bestFit="1" customWidth="1"/>
    <col min="14" max="14" width="10.5703125" customWidth="1"/>
    <col min="15" max="15" width="10.5703125" bestFit="1" customWidth="1"/>
    <col min="16" max="16" width="8.28515625" customWidth="1"/>
    <col min="17" max="17" width="11.5703125" bestFit="1" customWidth="1"/>
    <col min="18" max="18" width="11.42578125" bestFit="1" customWidth="1"/>
    <col min="19" max="19" width="3.28515625" bestFit="1" customWidth="1"/>
    <col min="20" max="20" width="10.85546875" bestFit="1" customWidth="1"/>
    <col min="21" max="21" width="10.5703125" bestFit="1" customWidth="1"/>
    <col min="22" max="22" width="3.28515625" bestFit="1" customWidth="1"/>
    <col min="23" max="24" width="11" bestFit="1" customWidth="1"/>
    <col min="25" max="25" width="3.28515625" bestFit="1" customWidth="1"/>
    <col min="26" max="26" width="5.85546875" customWidth="1"/>
    <col min="27" max="28" width="3.28515625" bestFit="1" customWidth="1"/>
    <col min="29" max="29" width="11.5703125" bestFit="1" customWidth="1"/>
    <col min="30" max="30" width="11.5703125" customWidth="1"/>
    <col min="31" max="32" width="8.85546875" customWidth="1"/>
    <col min="33" max="33" width="11" customWidth="1"/>
    <col min="34" max="34" width="8.85546875" customWidth="1"/>
    <col min="35" max="36" width="10.85546875" bestFit="1" customWidth="1"/>
    <col min="37" max="37" width="8.85546875" customWidth="1"/>
    <col min="38" max="39" width="10.7109375" bestFit="1" customWidth="1"/>
    <col min="40" max="40" width="8.85546875" customWidth="1"/>
    <col min="41" max="41" width="10.140625" bestFit="1" customWidth="1"/>
    <col min="42" max="42" width="10" customWidth="1"/>
    <col min="43" max="43" width="8.85546875" customWidth="1"/>
    <col min="44" max="45" width="10.85546875" bestFit="1" customWidth="1"/>
    <col min="46" max="46" width="8.85546875" customWidth="1"/>
  </cols>
  <sheetData>
    <row r="1" spans="1:49" ht="17.25">
      <c r="A1" s="111" t="s">
        <v>220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49" ht="17.25">
      <c r="A2" s="111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</row>
    <row r="3" spans="1:49" s="100" customFormat="1" ht="17.25">
      <c r="A3" s="111" t="s">
        <v>225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49" ht="15.75" thickBot="1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</row>
    <row r="5" spans="1:49" ht="15" customHeight="1">
      <c r="B5" s="250" t="s">
        <v>29</v>
      </c>
      <c r="C5" s="226"/>
      <c r="D5" s="226" t="s">
        <v>83</v>
      </c>
      <c r="E5" s="226" t="s">
        <v>267</v>
      </c>
      <c r="F5" s="226"/>
      <c r="G5" s="226"/>
      <c r="H5" s="226" t="s">
        <v>185</v>
      </c>
      <c r="I5" s="226"/>
      <c r="J5" s="226"/>
      <c r="K5" s="226" t="s">
        <v>186</v>
      </c>
      <c r="L5" s="226"/>
      <c r="M5" s="226"/>
      <c r="N5" s="226" t="s">
        <v>187</v>
      </c>
      <c r="O5" s="226"/>
      <c r="P5" s="226"/>
      <c r="Q5" s="226" t="s">
        <v>48</v>
      </c>
      <c r="R5" s="226"/>
      <c r="S5" s="226"/>
      <c r="T5" s="226" t="s">
        <v>39</v>
      </c>
      <c r="U5" s="226"/>
      <c r="V5" s="226"/>
      <c r="W5" s="226"/>
      <c r="X5" s="226"/>
      <c r="Y5" s="226"/>
      <c r="Z5" s="226"/>
      <c r="AA5" s="226"/>
      <c r="AB5" s="227"/>
      <c r="AC5" s="252" t="s">
        <v>188</v>
      </c>
      <c r="AD5" s="253"/>
      <c r="AE5" s="253"/>
      <c r="AF5" s="219" t="s">
        <v>189</v>
      </c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31"/>
      <c r="AU5" s="232" t="s">
        <v>54</v>
      </c>
      <c r="AV5" s="234" t="s">
        <v>55</v>
      </c>
      <c r="AW5" s="236" t="s">
        <v>190</v>
      </c>
    </row>
    <row r="6" spans="1:49" ht="38.25" customHeight="1">
      <c r="B6" s="251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 t="s">
        <v>24</v>
      </c>
      <c r="U6" s="210"/>
      <c r="V6" s="210"/>
      <c r="W6" s="210" t="s">
        <v>28</v>
      </c>
      <c r="X6" s="210"/>
      <c r="Y6" s="210"/>
      <c r="Z6" s="210" t="s">
        <v>177</v>
      </c>
      <c r="AA6" s="210"/>
      <c r="AB6" s="230"/>
      <c r="AC6" s="254"/>
      <c r="AD6" s="255"/>
      <c r="AE6" s="255"/>
      <c r="AF6" s="221" t="s">
        <v>56</v>
      </c>
      <c r="AG6" s="221"/>
      <c r="AH6" s="221"/>
      <c r="AI6" s="221" t="s">
        <v>57</v>
      </c>
      <c r="AJ6" s="221"/>
      <c r="AK6" s="221"/>
      <c r="AL6" s="221" t="s">
        <v>58</v>
      </c>
      <c r="AM6" s="221"/>
      <c r="AN6" s="221"/>
      <c r="AO6" s="221" t="s">
        <v>59</v>
      </c>
      <c r="AP6" s="221"/>
      <c r="AQ6" s="221"/>
      <c r="AR6" s="221" t="s">
        <v>60</v>
      </c>
      <c r="AS6" s="221"/>
      <c r="AT6" s="238"/>
      <c r="AU6" s="233"/>
      <c r="AV6" s="235"/>
      <c r="AW6" s="237"/>
    </row>
    <row r="7" spans="1:49" ht="126" customHeight="1">
      <c r="B7" s="90" t="s">
        <v>6</v>
      </c>
      <c r="C7" s="13" t="s">
        <v>51</v>
      </c>
      <c r="D7" s="210"/>
      <c r="E7" s="15" t="s">
        <v>33</v>
      </c>
      <c r="F7" s="15" t="s">
        <v>46</v>
      </c>
      <c r="G7" s="15" t="s">
        <v>47</v>
      </c>
      <c r="H7" s="15" t="s">
        <v>33</v>
      </c>
      <c r="I7" s="15" t="s">
        <v>46</v>
      </c>
      <c r="J7" s="15" t="s">
        <v>47</v>
      </c>
      <c r="K7" s="15" t="s">
        <v>33</v>
      </c>
      <c r="L7" s="15" t="s">
        <v>46</v>
      </c>
      <c r="M7" s="15" t="s">
        <v>47</v>
      </c>
      <c r="N7" s="15" t="s">
        <v>33</v>
      </c>
      <c r="O7" s="15" t="s">
        <v>46</v>
      </c>
      <c r="P7" s="15" t="s">
        <v>47</v>
      </c>
      <c r="Q7" s="15" t="s">
        <v>33</v>
      </c>
      <c r="R7" s="15" t="s">
        <v>46</v>
      </c>
      <c r="S7" s="15" t="s">
        <v>47</v>
      </c>
      <c r="T7" s="66" t="s">
        <v>33</v>
      </c>
      <c r="U7" s="66" t="s">
        <v>46</v>
      </c>
      <c r="V7" s="66" t="s">
        <v>47</v>
      </c>
      <c r="W7" s="66" t="s">
        <v>33</v>
      </c>
      <c r="X7" s="66" t="s">
        <v>46</v>
      </c>
      <c r="Y7" s="66" t="s">
        <v>47</v>
      </c>
      <c r="Z7" s="66" t="s">
        <v>33</v>
      </c>
      <c r="AA7" s="66" t="s">
        <v>46</v>
      </c>
      <c r="AB7" s="99" t="s">
        <v>47</v>
      </c>
      <c r="AC7" s="81" t="s">
        <v>33</v>
      </c>
      <c r="AD7" s="80" t="s">
        <v>46</v>
      </c>
      <c r="AE7" s="80" t="s">
        <v>47</v>
      </c>
      <c r="AF7" s="80" t="s">
        <v>33</v>
      </c>
      <c r="AG7" s="80" t="s">
        <v>46</v>
      </c>
      <c r="AH7" s="80" t="s">
        <v>47</v>
      </c>
      <c r="AI7" s="80" t="s">
        <v>33</v>
      </c>
      <c r="AJ7" s="80" t="s">
        <v>46</v>
      </c>
      <c r="AK7" s="80" t="s">
        <v>47</v>
      </c>
      <c r="AL7" s="80" t="s">
        <v>33</v>
      </c>
      <c r="AM7" s="80" t="s">
        <v>46</v>
      </c>
      <c r="AN7" s="80" t="s">
        <v>47</v>
      </c>
      <c r="AO7" s="80" t="s">
        <v>33</v>
      </c>
      <c r="AP7" s="80" t="s">
        <v>46</v>
      </c>
      <c r="AQ7" s="80" t="s">
        <v>47</v>
      </c>
      <c r="AR7" s="80" t="s">
        <v>33</v>
      </c>
      <c r="AS7" s="80" t="s">
        <v>46</v>
      </c>
      <c r="AT7" s="82" t="s">
        <v>47</v>
      </c>
      <c r="AU7" s="233"/>
      <c r="AV7" s="235"/>
      <c r="AW7" s="237"/>
    </row>
    <row r="8" spans="1:49" ht="63.75">
      <c r="B8" s="139">
        <v>1167</v>
      </c>
      <c r="C8" s="140">
        <v>42012</v>
      </c>
      <c r="D8" s="143" t="s">
        <v>266</v>
      </c>
      <c r="E8" s="54">
        <f>F8+G8</f>
        <v>160000000</v>
      </c>
      <c r="F8" s="124">
        <f>F9</f>
        <v>160000000</v>
      </c>
      <c r="G8" s="137"/>
      <c r="H8" s="138">
        <f>I8+J8</f>
        <v>0</v>
      </c>
      <c r="I8" s="137">
        <v>0</v>
      </c>
      <c r="J8" s="137"/>
      <c r="K8" s="138">
        <f>L8+M8</f>
        <v>0</v>
      </c>
      <c r="L8" s="137">
        <v>0</v>
      </c>
      <c r="M8" s="137"/>
      <c r="N8" s="54">
        <f>O8+P8</f>
        <v>52500000</v>
      </c>
      <c r="O8" s="124">
        <f>O9</f>
        <v>52500000</v>
      </c>
      <c r="P8" s="58"/>
      <c r="Q8" s="54">
        <f>R8+S8</f>
        <v>107500000</v>
      </c>
      <c r="R8" s="124">
        <f>R9</f>
        <v>107500000</v>
      </c>
      <c r="S8" s="58"/>
      <c r="T8" s="54">
        <f>U8+V8</f>
        <v>33500000</v>
      </c>
      <c r="U8" s="124">
        <f>U9</f>
        <v>33500000</v>
      </c>
      <c r="V8" s="58"/>
      <c r="W8" s="54">
        <f>X8+Y8</f>
        <v>74000000</v>
      </c>
      <c r="X8" s="124">
        <f>X9</f>
        <v>74000000</v>
      </c>
      <c r="Y8" s="58"/>
      <c r="Z8" s="54">
        <f>AA8+AB8</f>
        <v>0</v>
      </c>
      <c r="AA8" s="58">
        <v>0</v>
      </c>
      <c r="AB8" s="58"/>
      <c r="AC8" s="54">
        <f>AD8+AE8</f>
        <v>107500000</v>
      </c>
      <c r="AD8" s="124">
        <f>AD9</f>
        <v>107500000</v>
      </c>
      <c r="AE8" s="58"/>
      <c r="AF8" s="54">
        <f>AG8+AH8</f>
        <v>0</v>
      </c>
      <c r="AG8" s="124"/>
      <c r="AH8" s="58"/>
      <c r="AI8" s="54">
        <f>AJ8+AK8</f>
        <v>10000000</v>
      </c>
      <c r="AJ8" s="124">
        <f>AJ9</f>
        <v>10000000</v>
      </c>
      <c r="AK8" s="58"/>
      <c r="AL8" s="54">
        <f>AM8+AN8</f>
        <v>15000000</v>
      </c>
      <c r="AM8" s="124">
        <f>AM9</f>
        <v>15000000</v>
      </c>
      <c r="AN8" s="58"/>
      <c r="AO8" s="54">
        <f>AP8+AQ8</f>
        <v>8500000</v>
      </c>
      <c r="AP8" s="124">
        <f>AP9</f>
        <v>8500000</v>
      </c>
      <c r="AQ8" s="58"/>
      <c r="AR8" s="54">
        <f>AS8+AT8</f>
        <v>33500000</v>
      </c>
      <c r="AS8" s="124">
        <f>AS9</f>
        <v>33500000</v>
      </c>
      <c r="AT8" s="58"/>
      <c r="AU8" s="141">
        <v>2024</v>
      </c>
      <c r="AV8" s="137">
        <v>2026</v>
      </c>
      <c r="AW8" s="142"/>
    </row>
    <row r="9" spans="1:49" ht="76.5">
      <c r="B9" s="91"/>
      <c r="C9" s="52"/>
      <c r="D9" s="143" t="s">
        <v>236</v>
      </c>
      <c r="E9" s="54">
        <f t="shared" ref="E9:E16" si="0">F9+G9</f>
        <v>160000000</v>
      </c>
      <c r="F9" s="145">
        <f>F13</f>
        <v>160000000</v>
      </c>
      <c r="G9" s="58"/>
      <c r="H9" s="54">
        <f t="shared" ref="H9:H16" si="1">I9+J9</f>
        <v>0</v>
      </c>
      <c r="I9" s="58"/>
      <c r="J9" s="58"/>
      <c r="K9" s="54">
        <f t="shared" ref="K9:K16" si="2">L9+M9</f>
        <v>0</v>
      </c>
      <c r="L9" s="58"/>
      <c r="M9" s="58"/>
      <c r="N9" s="54">
        <f t="shared" ref="N9:N15" si="3">O9+P9</f>
        <v>52500000</v>
      </c>
      <c r="O9" s="145">
        <f>O13</f>
        <v>52500000</v>
      </c>
      <c r="P9" s="58"/>
      <c r="Q9" s="54">
        <f t="shared" ref="Q9:Q15" si="4">R9+S9</f>
        <v>107500000</v>
      </c>
      <c r="R9" s="145">
        <f>R13</f>
        <v>107500000</v>
      </c>
      <c r="S9" s="58"/>
      <c r="T9" s="54">
        <f t="shared" ref="T9:T15" si="5">U9+V9</f>
        <v>33500000</v>
      </c>
      <c r="U9" s="145">
        <f>U13</f>
        <v>33500000</v>
      </c>
      <c r="V9" s="58"/>
      <c r="W9" s="54">
        <f t="shared" ref="W9:W15" si="6">X9+Y9</f>
        <v>74000000</v>
      </c>
      <c r="X9" s="145">
        <f>X13</f>
        <v>74000000</v>
      </c>
      <c r="Y9" s="58"/>
      <c r="Z9" s="54">
        <f t="shared" ref="Z9:Z15" si="7">AA9+AB9</f>
        <v>0</v>
      </c>
      <c r="AA9" s="58"/>
      <c r="AB9" s="58"/>
      <c r="AC9" s="54">
        <f t="shared" ref="AC9:AC15" si="8">AD9+AE9</f>
        <v>107500000</v>
      </c>
      <c r="AD9" s="145">
        <f>AD13</f>
        <v>107500000</v>
      </c>
      <c r="AE9" s="58"/>
      <c r="AF9" s="54">
        <f t="shared" ref="AF9:AF15" si="9">AG9+AH9</f>
        <v>0</v>
      </c>
      <c r="AG9" s="58"/>
      <c r="AH9" s="58"/>
      <c r="AI9" s="54">
        <f t="shared" ref="AI9:AI15" si="10">AJ9+AK9</f>
        <v>10000000</v>
      </c>
      <c r="AJ9" s="145">
        <f>AJ13</f>
        <v>10000000</v>
      </c>
      <c r="AK9" s="58"/>
      <c r="AL9" s="54">
        <f t="shared" ref="AL9:AL15" si="11">AM9+AN9</f>
        <v>15000000</v>
      </c>
      <c r="AM9" s="145">
        <f>AM13</f>
        <v>15000000</v>
      </c>
      <c r="AN9" s="58"/>
      <c r="AO9" s="54">
        <f t="shared" ref="AO9:AO15" si="12">AP9+AQ9</f>
        <v>8500000</v>
      </c>
      <c r="AP9" s="145">
        <f>AP13</f>
        <v>8500000</v>
      </c>
      <c r="AQ9" s="58"/>
      <c r="AR9" s="54">
        <f t="shared" ref="AR9:AR15" si="13">AS9+AT9</f>
        <v>33500000</v>
      </c>
      <c r="AS9" s="145">
        <f>AS13</f>
        <v>33500000</v>
      </c>
      <c r="AT9" s="58"/>
      <c r="AU9" s="89"/>
      <c r="AV9" s="58"/>
      <c r="AW9" s="84"/>
    </row>
    <row r="10" spans="1:49">
      <c r="B10" s="91"/>
      <c r="C10" s="52"/>
      <c r="D10" s="144" t="s">
        <v>210</v>
      </c>
      <c r="E10" s="54">
        <f t="shared" si="0"/>
        <v>0</v>
      </c>
      <c r="F10" s="58"/>
      <c r="G10" s="58"/>
      <c r="H10" s="54">
        <f t="shared" si="1"/>
        <v>0</v>
      </c>
      <c r="I10" s="58"/>
      <c r="J10" s="58"/>
      <c r="K10" s="54">
        <f t="shared" si="2"/>
        <v>0</v>
      </c>
      <c r="L10" s="58"/>
      <c r="M10" s="58"/>
      <c r="N10" s="54">
        <f t="shared" si="3"/>
        <v>0</v>
      </c>
      <c r="O10" s="58"/>
      <c r="P10" s="58"/>
      <c r="Q10" s="54">
        <f t="shared" si="4"/>
        <v>0</v>
      </c>
      <c r="R10" s="58"/>
      <c r="S10" s="58"/>
      <c r="T10" s="54">
        <f t="shared" si="5"/>
        <v>0</v>
      </c>
      <c r="U10" s="58"/>
      <c r="V10" s="58"/>
      <c r="W10" s="54">
        <f t="shared" si="6"/>
        <v>0</v>
      </c>
      <c r="X10" s="58"/>
      <c r="Y10" s="58"/>
      <c r="Z10" s="54">
        <f t="shared" si="7"/>
        <v>0</v>
      </c>
      <c r="AA10" s="58"/>
      <c r="AB10" s="58"/>
      <c r="AC10" s="54">
        <f t="shared" si="8"/>
        <v>0</v>
      </c>
      <c r="AD10" s="58"/>
      <c r="AE10" s="58"/>
      <c r="AF10" s="54">
        <f t="shared" si="9"/>
        <v>0</v>
      </c>
      <c r="AG10" s="58"/>
      <c r="AH10" s="58"/>
      <c r="AI10" s="54">
        <f t="shared" si="10"/>
        <v>0</v>
      </c>
      <c r="AJ10" s="58"/>
      <c r="AK10" s="58"/>
      <c r="AL10" s="54">
        <f t="shared" si="11"/>
        <v>0</v>
      </c>
      <c r="AM10" s="58"/>
      <c r="AN10" s="58"/>
      <c r="AO10" s="54">
        <f t="shared" si="12"/>
        <v>0</v>
      </c>
      <c r="AP10" s="58"/>
      <c r="AQ10" s="58"/>
      <c r="AR10" s="54">
        <f t="shared" si="13"/>
        <v>0</v>
      </c>
      <c r="AS10" s="58"/>
      <c r="AT10" s="58"/>
      <c r="AU10" s="89"/>
      <c r="AV10" s="58"/>
      <c r="AW10" s="84"/>
    </row>
    <row r="11" spans="1:49" ht="38.25">
      <c r="B11" s="91"/>
      <c r="C11" s="52"/>
      <c r="D11" s="143" t="s">
        <v>237</v>
      </c>
      <c r="E11" s="54">
        <f t="shared" si="0"/>
        <v>0</v>
      </c>
      <c r="F11" s="58"/>
      <c r="G11" s="58"/>
      <c r="H11" s="54">
        <f t="shared" si="1"/>
        <v>0</v>
      </c>
      <c r="I11" s="58"/>
      <c r="J11" s="58"/>
      <c r="K11" s="54">
        <f t="shared" si="2"/>
        <v>0</v>
      </c>
      <c r="L11" s="58"/>
      <c r="M11" s="58"/>
      <c r="N11" s="54">
        <f t="shared" si="3"/>
        <v>0</v>
      </c>
      <c r="O11" s="58"/>
      <c r="P11" s="58"/>
      <c r="Q11" s="54">
        <f t="shared" si="4"/>
        <v>0</v>
      </c>
      <c r="R11" s="58"/>
      <c r="S11" s="58"/>
      <c r="T11" s="54">
        <f t="shared" si="5"/>
        <v>0</v>
      </c>
      <c r="U11" s="58"/>
      <c r="V11" s="58"/>
      <c r="W11" s="54">
        <f t="shared" si="6"/>
        <v>0</v>
      </c>
      <c r="X11" s="58"/>
      <c r="Y11" s="58"/>
      <c r="Z11" s="54">
        <f t="shared" si="7"/>
        <v>0</v>
      </c>
      <c r="AA11" s="58"/>
      <c r="AB11" s="58"/>
      <c r="AC11" s="54">
        <f t="shared" si="8"/>
        <v>0</v>
      </c>
      <c r="AD11" s="58"/>
      <c r="AE11" s="58"/>
      <c r="AF11" s="54">
        <f t="shared" si="9"/>
        <v>0</v>
      </c>
      <c r="AG11" s="58"/>
      <c r="AH11" s="58"/>
      <c r="AI11" s="54">
        <f t="shared" si="10"/>
        <v>0</v>
      </c>
      <c r="AJ11" s="58"/>
      <c r="AK11" s="58"/>
      <c r="AL11" s="54">
        <f t="shared" si="11"/>
        <v>0</v>
      </c>
      <c r="AM11" s="58"/>
      <c r="AN11" s="58"/>
      <c r="AO11" s="54">
        <f t="shared" si="12"/>
        <v>0</v>
      </c>
      <c r="AP11" s="58"/>
      <c r="AQ11" s="58"/>
      <c r="AR11" s="54">
        <f t="shared" si="13"/>
        <v>0</v>
      </c>
      <c r="AS11" s="58"/>
      <c r="AT11" s="58"/>
      <c r="AU11" s="89"/>
      <c r="AV11" s="58"/>
      <c r="AW11" s="84"/>
    </row>
    <row r="12" spans="1:49" ht="38.25">
      <c r="B12" s="91"/>
      <c r="C12" s="52"/>
      <c r="D12" s="144" t="s">
        <v>251</v>
      </c>
      <c r="E12" s="54">
        <f t="shared" si="0"/>
        <v>0</v>
      </c>
      <c r="F12" s="58"/>
      <c r="G12" s="58"/>
      <c r="H12" s="54">
        <f t="shared" si="1"/>
        <v>0</v>
      </c>
      <c r="I12" s="58"/>
      <c r="J12" s="58"/>
      <c r="K12" s="54">
        <f t="shared" si="2"/>
        <v>0</v>
      </c>
      <c r="L12" s="58"/>
      <c r="M12" s="58"/>
      <c r="N12" s="54">
        <f t="shared" si="3"/>
        <v>0</v>
      </c>
      <c r="O12" s="58"/>
      <c r="P12" s="58"/>
      <c r="Q12" s="54">
        <f t="shared" si="4"/>
        <v>0</v>
      </c>
      <c r="R12" s="58"/>
      <c r="S12" s="58"/>
      <c r="T12" s="54">
        <f t="shared" si="5"/>
        <v>0</v>
      </c>
      <c r="U12" s="58"/>
      <c r="V12" s="58"/>
      <c r="W12" s="54">
        <f t="shared" si="6"/>
        <v>0</v>
      </c>
      <c r="X12" s="58"/>
      <c r="Y12" s="58"/>
      <c r="Z12" s="54">
        <f t="shared" si="7"/>
        <v>0</v>
      </c>
      <c r="AA12" s="58"/>
      <c r="AB12" s="58"/>
      <c r="AC12" s="54">
        <f t="shared" si="8"/>
        <v>0</v>
      </c>
      <c r="AD12" s="58"/>
      <c r="AE12" s="58"/>
      <c r="AF12" s="54">
        <f t="shared" si="9"/>
        <v>0</v>
      </c>
      <c r="AG12" s="58"/>
      <c r="AH12" s="58"/>
      <c r="AI12" s="54">
        <f t="shared" si="10"/>
        <v>0</v>
      </c>
      <c r="AJ12" s="58"/>
      <c r="AK12" s="58"/>
      <c r="AL12" s="54">
        <f t="shared" si="11"/>
        <v>0</v>
      </c>
      <c r="AM12" s="58"/>
      <c r="AN12" s="58"/>
      <c r="AO12" s="54">
        <f t="shared" si="12"/>
        <v>0</v>
      </c>
      <c r="AP12" s="58"/>
      <c r="AQ12" s="58"/>
      <c r="AR12" s="54">
        <f t="shared" si="13"/>
        <v>0</v>
      </c>
      <c r="AS12" s="58"/>
      <c r="AT12" s="58"/>
      <c r="AU12" s="89"/>
      <c r="AV12" s="58"/>
      <c r="AW12" s="84"/>
    </row>
    <row r="13" spans="1:49" ht="51">
      <c r="B13" s="91"/>
      <c r="C13" s="52"/>
      <c r="D13" s="144" t="s">
        <v>197</v>
      </c>
      <c r="E13" s="54">
        <f t="shared" si="0"/>
        <v>160000000</v>
      </c>
      <c r="F13" s="145">
        <f>F14</f>
        <v>160000000</v>
      </c>
      <c r="G13" s="58"/>
      <c r="H13" s="54">
        <f t="shared" si="1"/>
        <v>0</v>
      </c>
      <c r="I13" s="58"/>
      <c r="J13" s="58"/>
      <c r="K13" s="54">
        <f t="shared" si="2"/>
        <v>0</v>
      </c>
      <c r="L13" s="58"/>
      <c r="M13" s="58"/>
      <c r="N13" s="54">
        <f t="shared" si="3"/>
        <v>52500000</v>
      </c>
      <c r="O13" s="145">
        <f>O14</f>
        <v>52500000</v>
      </c>
      <c r="P13" s="58"/>
      <c r="Q13" s="54">
        <f t="shared" si="4"/>
        <v>107500000</v>
      </c>
      <c r="R13" s="145">
        <f>R14</f>
        <v>107500000</v>
      </c>
      <c r="S13" s="58"/>
      <c r="T13" s="54">
        <f t="shared" si="5"/>
        <v>33500000</v>
      </c>
      <c r="U13" s="145">
        <f>U14</f>
        <v>33500000</v>
      </c>
      <c r="V13" s="58"/>
      <c r="W13" s="54">
        <f t="shared" si="6"/>
        <v>74000000</v>
      </c>
      <c r="X13" s="145">
        <f>X14</f>
        <v>74000000</v>
      </c>
      <c r="Y13" s="58"/>
      <c r="Z13" s="54">
        <f t="shared" si="7"/>
        <v>0</v>
      </c>
      <c r="AA13" s="58"/>
      <c r="AB13" s="58"/>
      <c r="AC13" s="54">
        <f t="shared" si="8"/>
        <v>107500000</v>
      </c>
      <c r="AD13" s="145">
        <f>AD14</f>
        <v>107500000</v>
      </c>
      <c r="AE13" s="58"/>
      <c r="AF13" s="54">
        <f t="shared" si="9"/>
        <v>0</v>
      </c>
      <c r="AG13" s="58"/>
      <c r="AH13" s="58"/>
      <c r="AI13" s="54">
        <f t="shared" si="10"/>
        <v>10000000</v>
      </c>
      <c r="AJ13" s="145">
        <f>AJ14</f>
        <v>10000000</v>
      </c>
      <c r="AK13" s="58"/>
      <c r="AL13" s="54">
        <f t="shared" si="11"/>
        <v>15000000</v>
      </c>
      <c r="AM13" s="145">
        <f>AM14</f>
        <v>15000000</v>
      </c>
      <c r="AN13" s="58"/>
      <c r="AO13" s="54">
        <f t="shared" si="12"/>
        <v>8500000</v>
      </c>
      <c r="AP13" s="145">
        <f>AP14</f>
        <v>8500000</v>
      </c>
      <c r="AQ13" s="58"/>
      <c r="AR13" s="54">
        <f t="shared" si="13"/>
        <v>33500000</v>
      </c>
      <c r="AS13" s="145">
        <f>AS14</f>
        <v>33500000</v>
      </c>
      <c r="AT13" s="58"/>
      <c r="AU13" s="89"/>
      <c r="AV13" s="58"/>
      <c r="AW13" s="84"/>
    </row>
    <row r="14" spans="1:49" ht="25.5">
      <c r="B14" s="91"/>
      <c r="C14" s="52"/>
      <c r="D14" s="144" t="s">
        <v>265</v>
      </c>
      <c r="E14" s="54">
        <f>F14+G14</f>
        <v>160000000</v>
      </c>
      <c r="F14" s="145">
        <f>F15</f>
        <v>160000000</v>
      </c>
      <c r="G14" s="58"/>
      <c r="H14" s="54">
        <f t="shared" si="1"/>
        <v>0</v>
      </c>
      <c r="I14" s="58"/>
      <c r="J14" s="58"/>
      <c r="K14" s="54">
        <f t="shared" si="2"/>
        <v>0</v>
      </c>
      <c r="L14" s="58"/>
      <c r="M14" s="58"/>
      <c r="N14" s="54">
        <f t="shared" si="3"/>
        <v>52500000</v>
      </c>
      <c r="O14" s="145">
        <f>O15</f>
        <v>52500000</v>
      </c>
      <c r="P14" s="58"/>
      <c r="Q14" s="54">
        <f t="shared" si="4"/>
        <v>107500000</v>
      </c>
      <c r="R14" s="145">
        <f>R15</f>
        <v>107500000</v>
      </c>
      <c r="S14" s="58"/>
      <c r="T14" s="54">
        <f t="shared" si="5"/>
        <v>33500000</v>
      </c>
      <c r="U14" s="145">
        <f>U15</f>
        <v>33500000</v>
      </c>
      <c r="V14" s="58"/>
      <c r="W14" s="54">
        <f t="shared" si="6"/>
        <v>74000000</v>
      </c>
      <c r="X14" s="145">
        <f>X15</f>
        <v>74000000</v>
      </c>
      <c r="Y14" s="58"/>
      <c r="Z14" s="54">
        <f t="shared" si="7"/>
        <v>0</v>
      </c>
      <c r="AA14" s="58"/>
      <c r="AB14" s="58"/>
      <c r="AC14" s="54">
        <f t="shared" si="8"/>
        <v>107500000</v>
      </c>
      <c r="AD14" s="145">
        <f>AD15</f>
        <v>107500000</v>
      </c>
      <c r="AE14" s="58"/>
      <c r="AF14" s="54">
        <f t="shared" si="9"/>
        <v>0</v>
      </c>
      <c r="AG14" s="58"/>
      <c r="AH14" s="58"/>
      <c r="AI14" s="54">
        <f t="shared" si="10"/>
        <v>10000000</v>
      </c>
      <c r="AJ14" s="145">
        <f>AJ15</f>
        <v>10000000</v>
      </c>
      <c r="AK14" s="58"/>
      <c r="AL14" s="54">
        <f t="shared" si="11"/>
        <v>15000000</v>
      </c>
      <c r="AM14" s="145">
        <f>AM15</f>
        <v>15000000</v>
      </c>
      <c r="AN14" s="58"/>
      <c r="AO14" s="54">
        <f t="shared" si="12"/>
        <v>8500000</v>
      </c>
      <c r="AP14" s="145">
        <f>AP15</f>
        <v>8500000</v>
      </c>
      <c r="AQ14" s="58"/>
      <c r="AR14" s="54">
        <f t="shared" si="13"/>
        <v>33500000</v>
      </c>
      <c r="AS14" s="145">
        <f>AS15</f>
        <v>33500000</v>
      </c>
      <c r="AT14" s="58"/>
      <c r="AU14" s="89"/>
      <c r="AV14" s="58"/>
      <c r="AW14" s="84"/>
    </row>
    <row r="15" spans="1:49" ht="38.25">
      <c r="B15" s="92"/>
      <c r="C15" s="67"/>
      <c r="D15" s="144" t="s">
        <v>199</v>
      </c>
      <c r="E15" s="54">
        <f>F15+G15</f>
        <v>160000000</v>
      </c>
      <c r="F15" s="145">
        <f>F16</f>
        <v>160000000</v>
      </c>
      <c r="G15" s="58"/>
      <c r="H15" s="54">
        <f t="shared" si="1"/>
        <v>0</v>
      </c>
      <c r="I15" s="58"/>
      <c r="J15" s="58"/>
      <c r="K15" s="54">
        <f t="shared" si="2"/>
        <v>0</v>
      </c>
      <c r="L15" s="58"/>
      <c r="M15" s="58"/>
      <c r="N15" s="54">
        <f t="shared" si="3"/>
        <v>52500000</v>
      </c>
      <c r="O15" s="145">
        <f>O16</f>
        <v>52500000</v>
      </c>
      <c r="P15" s="58"/>
      <c r="Q15" s="54">
        <f t="shared" si="4"/>
        <v>107500000</v>
      </c>
      <c r="R15" s="145">
        <f>R16</f>
        <v>107500000</v>
      </c>
      <c r="S15" s="58"/>
      <c r="T15" s="54">
        <f t="shared" si="5"/>
        <v>33500000</v>
      </c>
      <c r="U15" s="145">
        <f>U16</f>
        <v>33500000</v>
      </c>
      <c r="V15" s="58"/>
      <c r="W15" s="54">
        <f t="shared" si="6"/>
        <v>74000000</v>
      </c>
      <c r="X15" s="145">
        <f>X16</f>
        <v>74000000</v>
      </c>
      <c r="Y15" s="58"/>
      <c r="Z15" s="54">
        <f t="shared" si="7"/>
        <v>0</v>
      </c>
      <c r="AA15" s="58"/>
      <c r="AB15" s="58"/>
      <c r="AC15" s="54">
        <f t="shared" si="8"/>
        <v>107500000</v>
      </c>
      <c r="AD15" s="145">
        <f>AD16</f>
        <v>107500000</v>
      </c>
      <c r="AE15" s="58"/>
      <c r="AF15" s="54">
        <f t="shared" si="9"/>
        <v>0</v>
      </c>
      <c r="AG15" s="58"/>
      <c r="AH15" s="58"/>
      <c r="AI15" s="54">
        <f t="shared" si="10"/>
        <v>10000000</v>
      </c>
      <c r="AJ15" s="145">
        <f>AJ16</f>
        <v>10000000</v>
      </c>
      <c r="AK15" s="58"/>
      <c r="AL15" s="54">
        <f t="shared" si="11"/>
        <v>15000000</v>
      </c>
      <c r="AM15" s="145">
        <f>AM16</f>
        <v>15000000</v>
      </c>
      <c r="AN15" s="58"/>
      <c r="AO15" s="54">
        <f t="shared" si="12"/>
        <v>8500000</v>
      </c>
      <c r="AP15" s="145">
        <f>AP16</f>
        <v>8500000</v>
      </c>
      <c r="AQ15" s="58"/>
      <c r="AR15" s="54">
        <f t="shared" si="13"/>
        <v>33500000</v>
      </c>
      <c r="AS15" s="145">
        <f>AS16</f>
        <v>33500000</v>
      </c>
      <c r="AT15" s="58"/>
      <c r="AU15" s="89"/>
      <c r="AV15" s="58"/>
      <c r="AW15" s="84"/>
    </row>
    <row r="16" spans="1:49" ht="25.5">
      <c r="B16" s="92"/>
      <c r="C16" s="67"/>
      <c r="D16" s="144" t="s">
        <v>200</v>
      </c>
      <c r="E16" s="54">
        <f t="shared" si="0"/>
        <v>160000000</v>
      </c>
      <c r="F16" s="124">
        <v>160000000</v>
      </c>
      <c r="G16" s="58"/>
      <c r="H16" s="54">
        <f t="shared" si="1"/>
        <v>0</v>
      </c>
      <c r="I16" s="58"/>
      <c r="J16" s="58"/>
      <c r="K16" s="54">
        <f t="shared" si="2"/>
        <v>0</v>
      </c>
      <c r="L16" s="58"/>
      <c r="M16" s="58"/>
      <c r="N16" s="54">
        <f>O16+P16</f>
        <v>52500000</v>
      </c>
      <c r="O16" s="124">
        <v>52500000</v>
      </c>
      <c r="P16" s="58"/>
      <c r="Q16" s="54">
        <f>R16+S16</f>
        <v>107500000</v>
      </c>
      <c r="R16" s="124">
        <v>107500000</v>
      </c>
      <c r="S16" s="58"/>
      <c r="T16" s="54">
        <f>U16+V16</f>
        <v>33500000</v>
      </c>
      <c r="U16" s="124">
        <v>33500000</v>
      </c>
      <c r="V16" s="58"/>
      <c r="W16" s="54">
        <f>X16+Y16</f>
        <v>74000000</v>
      </c>
      <c r="X16" s="124">
        <v>74000000</v>
      </c>
      <c r="Y16" s="58"/>
      <c r="Z16" s="54">
        <f>AA16+AB16</f>
        <v>0</v>
      </c>
      <c r="AA16" s="58">
        <v>0</v>
      </c>
      <c r="AB16" s="58"/>
      <c r="AC16" s="54">
        <f>AD16+AE16</f>
        <v>107500000</v>
      </c>
      <c r="AD16" s="124">
        <v>107500000</v>
      </c>
      <c r="AE16" s="58"/>
      <c r="AF16" s="54">
        <f>AG16+AH16</f>
        <v>0</v>
      </c>
      <c r="AG16" s="124"/>
      <c r="AH16" s="58"/>
      <c r="AI16" s="54">
        <f>AJ16+AK16</f>
        <v>10000000</v>
      </c>
      <c r="AJ16" s="124">
        <v>10000000</v>
      </c>
      <c r="AK16" s="58"/>
      <c r="AL16" s="54">
        <f>AM16+AN16</f>
        <v>15000000</v>
      </c>
      <c r="AM16" s="124">
        <v>15000000</v>
      </c>
      <c r="AN16" s="58"/>
      <c r="AO16" s="54">
        <f>AP16+AQ16</f>
        <v>8500000</v>
      </c>
      <c r="AP16" s="124">
        <v>8500000</v>
      </c>
      <c r="AQ16" s="58"/>
      <c r="AR16" s="54">
        <f>AS16+AT16</f>
        <v>33500000</v>
      </c>
      <c r="AS16" s="124">
        <v>33500000</v>
      </c>
      <c r="AT16" s="58"/>
      <c r="AU16" s="89"/>
      <c r="AV16" s="58"/>
      <c r="AW16" s="84"/>
    </row>
    <row r="17" spans="1:49" ht="17.25" customHeight="1" thickBot="1">
      <c r="A17" s="65"/>
      <c r="B17" s="241" t="s">
        <v>33</v>
      </c>
      <c r="C17" s="242"/>
      <c r="D17" s="243"/>
      <c r="E17" s="87">
        <f>SUM(F17:G17)</f>
        <v>160000000</v>
      </c>
      <c r="F17" s="136">
        <f>F8</f>
        <v>160000000</v>
      </c>
      <c r="G17" s="87">
        <f t="shared" ref="G17:M17" si="14">SUM(G8:G16)</f>
        <v>0</v>
      </c>
      <c r="H17" s="87">
        <f t="shared" si="14"/>
        <v>0</v>
      </c>
      <c r="I17" s="87">
        <f t="shared" si="14"/>
        <v>0</v>
      </c>
      <c r="J17" s="87">
        <f t="shared" si="14"/>
        <v>0</v>
      </c>
      <c r="K17" s="87">
        <f t="shared" si="14"/>
        <v>0</v>
      </c>
      <c r="L17" s="87">
        <f t="shared" si="14"/>
        <v>0</v>
      </c>
      <c r="M17" s="87">
        <f t="shared" si="14"/>
        <v>0</v>
      </c>
      <c r="N17" s="136">
        <f>SUM(O17:P17)</f>
        <v>52500000</v>
      </c>
      <c r="O17" s="136">
        <f>O8</f>
        <v>52500000</v>
      </c>
      <c r="P17" s="136">
        <f t="shared" ref="P17:AT17" si="15">P8</f>
        <v>0</v>
      </c>
      <c r="Q17" s="136">
        <f t="shared" si="15"/>
        <v>107500000</v>
      </c>
      <c r="R17" s="136">
        <f t="shared" si="15"/>
        <v>107500000</v>
      </c>
      <c r="S17" s="136">
        <f t="shared" si="15"/>
        <v>0</v>
      </c>
      <c r="T17" s="136">
        <f t="shared" si="15"/>
        <v>33500000</v>
      </c>
      <c r="U17" s="136">
        <f t="shared" si="15"/>
        <v>33500000</v>
      </c>
      <c r="V17" s="136">
        <f t="shared" si="15"/>
        <v>0</v>
      </c>
      <c r="W17" s="136">
        <f t="shared" si="15"/>
        <v>74000000</v>
      </c>
      <c r="X17" s="136">
        <f t="shared" si="15"/>
        <v>74000000</v>
      </c>
      <c r="Y17" s="136">
        <f t="shared" si="15"/>
        <v>0</v>
      </c>
      <c r="Z17" s="136">
        <f t="shared" si="15"/>
        <v>0</v>
      </c>
      <c r="AA17" s="136">
        <f t="shared" si="15"/>
        <v>0</v>
      </c>
      <c r="AB17" s="136">
        <f t="shared" si="15"/>
        <v>0</v>
      </c>
      <c r="AC17" s="136">
        <f t="shared" si="15"/>
        <v>107500000</v>
      </c>
      <c r="AD17" s="136">
        <f t="shared" si="15"/>
        <v>107500000</v>
      </c>
      <c r="AE17" s="136">
        <f t="shared" si="15"/>
        <v>0</v>
      </c>
      <c r="AF17" s="136">
        <f t="shared" si="15"/>
        <v>0</v>
      </c>
      <c r="AG17" s="136">
        <f t="shared" si="15"/>
        <v>0</v>
      </c>
      <c r="AH17" s="136">
        <f t="shared" si="15"/>
        <v>0</v>
      </c>
      <c r="AI17" s="136">
        <f t="shared" si="15"/>
        <v>10000000</v>
      </c>
      <c r="AJ17" s="136">
        <f t="shared" si="15"/>
        <v>10000000</v>
      </c>
      <c r="AK17" s="136">
        <f t="shared" si="15"/>
        <v>0</v>
      </c>
      <c r="AL17" s="136">
        <f t="shared" si="15"/>
        <v>15000000</v>
      </c>
      <c r="AM17" s="136">
        <f t="shared" si="15"/>
        <v>15000000</v>
      </c>
      <c r="AN17" s="136">
        <f t="shared" si="15"/>
        <v>0</v>
      </c>
      <c r="AO17" s="136">
        <f t="shared" si="15"/>
        <v>8500000</v>
      </c>
      <c r="AP17" s="136">
        <f t="shared" si="15"/>
        <v>8500000</v>
      </c>
      <c r="AQ17" s="136">
        <f t="shared" si="15"/>
        <v>0</v>
      </c>
      <c r="AR17" s="136">
        <f t="shared" si="15"/>
        <v>33500000</v>
      </c>
      <c r="AS17" s="136">
        <f t="shared" si="15"/>
        <v>33500000</v>
      </c>
      <c r="AT17" s="136">
        <f t="shared" si="15"/>
        <v>0</v>
      </c>
      <c r="AU17" s="86" t="s">
        <v>73</v>
      </c>
      <c r="AV17" s="87" t="s">
        <v>73</v>
      </c>
      <c r="AW17" s="88" t="s">
        <v>73</v>
      </c>
    </row>
    <row r="20" spans="1:49">
      <c r="D20" t="s">
        <v>264</v>
      </c>
    </row>
  </sheetData>
  <mergeCells count="23">
    <mergeCell ref="B17:D17"/>
    <mergeCell ref="AW5:AW7"/>
    <mergeCell ref="T6:V6"/>
    <mergeCell ref="W6:Y6"/>
    <mergeCell ref="Z6:AB6"/>
    <mergeCell ref="AF6:AH6"/>
    <mergeCell ref="T5:AB5"/>
    <mergeCell ref="AC5:AE6"/>
    <mergeCell ref="AF5:AT5"/>
    <mergeCell ref="AU5:AU7"/>
    <mergeCell ref="AV5:AV7"/>
    <mergeCell ref="AI6:AK6"/>
    <mergeCell ref="AL6:AN6"/>
    <mergeCell ref="AO6:AQ6"/>
    <mergeCell ref="AR6:AT6"/>
    <mergeCell ref="A4:S4"/>
    <mergeCell ref="B5:C6"/>
    <mergeCell ref="D5:D7"/>
    <mergeCell ref="E5:G6"/>
    <mergeCell ref="H5:J6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S30"/>
  <sheetViews>
    <sheetView topLeftCell="A7" zoomScale="130" zoomScaleNormal="130" workbookViewId="0">
      <selection activeCell="H11" sqref="H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11" t="s">
        <v>220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9">
      <c r="A2" s="112"/>
      <c r="B2" s="112"/>
      <c r="C2" s="112"/>
      <c r="D2" s="112"/>
      <c r="E2" s="112"/>
      <c r="F2" s="112"/>
      <c r="G2" s="112"/>
      <c r="H2" s="112"/>
      <c r="I2" s="112"/>
      <c r="J2" s="112"/>
    </row>
    <row r="3" spans="1:19" s="100" customFormat="1" ht="17.25">
      <c r="A3" s="111" t="s">
        <v>206</v>
      </c>
      <c r="B3" s="113"/>
      <c r="C3" s="113"/>
      <c r="D3" s="113"/>
      <c r="E3" s="113"/>
      <c r="F3" s="113"/>
      <c r="G3" s="113"/>
      <c r="H3" s="113"/>
      <c r="I3" s="113"/>
      <c r="J3" s="113"/>
      <c r="K3" s="102"/>
      <c r="L3" s="102"/>
      <c r="M3" s="102"/>
    </row>
    <row r="4" spans="1:19" ht="17.25">
      <c r="A4" s="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9"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58" t="s">
        <v>202</v>
      </c>
      <c r="R5" s="258"/>
      <c r="S5" s="258"/>
    </row>
    <row r="6" spans="1:19" ht="33" customHeight="1">
      <c r="B6" s="210" t="s">
        <v>29</v>
      </c>
      <c r="C6" s="210"/>
      <c r="D6" s="210" t="s">
        <v>83</v>
      </c>
      <c r="E6" s="223" t="s">
        <v>195</v>
      </c>
      <c r="F6" s="210" t="s">
        <v>203</v>
      </c>
      <c r="G6" s="210" t="s">
        <v>204</v>
      </c>
      <c r="H6" s="210" t="s">
        <v>186</v>
      </c>
      <c r="I6" s="210" t="s">
        <v>187</v>
      </c>
      <c r="J6" s="210" t="s">
        <v>48</v>
      </c>
      <c r="K6" s="210" t="s">
        <v>39</v>
      </c>
      <c r="L6" s="210"/>
      <c r="M6" s="210"/>
      <c r="N6" s="259" t="s">
        <v>194</v>
      </c>
      <c r="O6" s="260"/>
      <c r="P6" s="260"/>
      <c r="Q6" s="260"/>
      <c r="R6" s="261"/>
      <c r="S6" s="256" t="s">
        <v>205</v>
      </c>
    </row>
    <row r="7" spans="1:19" ht="23.25" customHeight="1">
      <c r="B7" s="210"/>
      <c r="C7" s="210"/>
      <c r="D7" s="210"/>
      <c r="E7" s="262"/>
      <c r="F7" s="210"/>
      <c r="G7" s="210"/>
      <c r="H7" s="210"/>
      <c r="I7" s="210"/>
      <c r="J7" s="210"/>
      <c r="K7" s="63" t="s">
        <v>24</v>
      </c>
      <c r="L7" s="63" t="s">
        <v>28</v>
      </c>
      <c r="M7" s="63" t="s">
        <v>177</v>
      </c>
      <c r="N7" s="103" t="s">
        <v>56</v>
      </c>
      <c r="O7" s="103" t="s">
        <v>57</v>
      </c>
      <c r="P7" s="103" t="s">
        <v>58</v>
      </c>
      <c r="Q7" s="103" t="s">
        <v>193</v>
      </c>
      <c r="R7" s="103" t="s">
        <v>60</v>
      </c>
      <c r="S7" s="257"/>
    </row>
    <row r="8" spans="1:19" ht="110.25" customHeight="1">
      <c r="B8" s="13" t="s">
        <v>6</v>
      </c>
      <c r="C8" s="13" t="s">
        <v>51</v>
      </c>
      <c r="D8" s="210"/>
      <c r="E8" s="262"/>
      <c r="F8" s="101"/>
      <c r="G8" s="101"/>
      <c r="H8" s="15" t="s">
        <v>33</v>
      </c>
      <c r="I8" s="15" t="s">
        <v>33</v>
      </c>
      <c r="J8" s="15" t="s">
        <v>33</v>
      </c>
      <c r="K8" s="15" t="s">
        <v>33</v>
      </c>
      <c r="L8" s="15" t="s">
        <v>33</v>
      </c>
      <c r="M8" s="15" t="s">
        <v>33</v>
      </c>
      <c r="N8" s="15" t="s">
        <v>33</v>
      </c>
      <c r="O8" s="15" t="s">
        <v>33</v>
      </c>
      <c r="P8" s="15" t="s">
        <v>33</v>
      </c>
      <c r="Q8" s="15" t="s">
        <v>33</v>
      </c>
      <c r="R8" s="15" t="s">
        <v>33</v>
      </c>
      <c r="S8" s="257"/>
    </row>
    <row r="9" spans="1:19" ht="51">
      <c r="B9" s="52">
        <v>1167</v>
      </c>
      <c r="C9" s="52">
        <v>42009</v>
      </c>
      <c r="D9" s="52" t="s">
        <v>196</v>
      </c>
      <c r="E9" s="52" t="s">
        <v>197</v>
      </c>
      <c r="F9" s="52"/>
      <c r="G9" s="52"/>
      <c r="H9" s="54">
        <f>+H10</f>
        <v>0</v>
      </c>
      <c r="I9" s="54">
        <f t="shared" ref="I9:R11" si="0">+I10</f>
        <v>700000</v>
      </c>
      <c r="J9" s="54">
        <f t="shared" si="0"/>
        <v>0</v>
      </c>
      <c r="K9" s="54">
        <f t="shared" si="0"/>
        <v>12500000</v>
      </c>
      <c r="L9" s="54">
        <f t="shared" si="0"/>
        <v>0</v>
      </c>
      <c r="M9" s="54">
        <f t="shared" si="0"/>
        <v>0</v>
      </c>
      <c r="N9" s="54">
        <f t="shared" si="0"/>
        <v>0</v>
      </c>
      <c r="O9" s="54">
        <f t="shared" si="0"/>
        <v>3190000</v>
      </c>
      <c r="P9" s="54">
        <f t="shared" si="0"/>
        <v>7462000</v>
      </c>
      <c r="Q9" s="54">
        <f t="shared" si="0"/>
        <v>1848000</v>
      </c>
      <c r="R9" s="54">
        <f t="shared" si="0"/>
        <v>12500000</v>
      </c>
      <c r="S9" s="104"/>
    </row>
    <row r="10" spans="1:19" ht="33.75" customHeight="1">
      <c r="B10" s="52"/>
      <c r="C10" s="52"/>
      <c r="D10" s="52"/>
      <c r="E10" s="52" t="s">
        <v>198</v>
      </c>
      <c r="F10" s="52"/>
      <c r="G10" s="52"/>
      <c r="H10" s="54">
        <f>+H11</f>
        <v>0</v>
      </c>
      <c r="I10" s="54">
        <f t="shared" si="0"/>
        <v>700000</v>
      </c>
      <c r="J10" s="54">
        <f t="shared" si="0"/>
        <v>0</v>
      </c>
      <c r="K10" s="54">
        <f t="shared" si="0"/>
        <v>12500000</v>
      </c>
      <c r="L10" s="54">
        <f t="shared" si="0"/>
        <v>0</v>
      </c>
      <c r="M10" s="54">
        <f t="shared" si="0"/>
        <v>0</v>
      </c>
      <c r="N10" s="54">
        <f t="shared" si="0"/>
        <v>0</v>
      </c>
      <c r="O10" s="54">
        <f t="shared" si="0"/>
        <v>3190000</v>
      </c>
      <c r="P10" s="54">
        <f t="shared" si="0"/>
        <v>7462000</v>
      </c>
      <c r="Q10" s="54">
        <f t="shared" si="0"/>
        <v>1848000</v>
      </c>
      <c r="R10" s="54">
        <f t="shared" si="0"/>
        <v>12500000</v>
      </c>
      <c r="S10" s="104"/>
    </row>
    <row r="11" spans="1:19" ht="25.5">
      <c r="B11" s="52"/>
      <c r="C11" s="52"/>
      <c r="D11" s="52"/>
      <c r="E11" s="52" t="s">
        <v>199</v>
      </c>
      <c r="F11" s="52"/>
      <c r="G11" s="52"/>
      <c r="H11" s="54">
        <f>+H12</f>
        <v>0</v>
      </c>
      <c r="I11" s="54">
        <f t="shared" si="0"/>
        <v>700000</v>
      </c>
      <c r="J11" s="54">
        <f t="shared" si="0"/>
        <v>0</v>
      </c>
      <c r="K11" s="54">
        <f t="shared" si="0"/>
        <v>12500000</v>
      </c>
      <c r="L11" s="54">
        <f t="shared" si="0"/>
        <v>0</v>
      </c>
      <c r="M11" s="54">
        <f t="shared" si="0"/>
        <v>0</v>
      </c>
      <c r="N11" s="54">
        <f t="shared" si="0"/>
        <v>0</v>
      </c>
      <c r="O11" s="54">
        <f t="shared" si="0"/>
        <v>3190000</v>
      </c>
      <c r="P11" s="54">
        <f t="shared" si="0"/>
        <v>7462000</v>
      </c>
      <c r="Q11" s="54">
        <f t="shared" si="0"/>
        <v>1848000</v>
      </c>
      <c r="R11" s="54">
        <f t="shared" si="0"/>
        <v>12500000</v>
      </c>
      <c r="S11" s="104"/>
    </row>
    <row r="12" spans="1:19">
      <c r="B12" s="52"/>
      <c r="C12" s="52"/>
      <c r="D12" s="52"/>
      <c r="E12" s="52" t="s">
        <v>200</v>
      </c>
      <c r="F12" s="52"/>
      <c r="G12" s="52"/>
      <c r="H12" s="54">
        <v>0</v>
      </c>
      <c r="I12" s="54">
        <v>700000</v>
      </c>
      <c r="J12" s="54">
        <v>0</v>
      </c>
      <c r="K12" s="54">
        <v>12500000</v>
      </c>
      <c r="L12" s="54">
        <v>0</v>
      </c>
      <c r="M12" s="54">
        <v>0</v>
      </c>
      <c r="N12" s="54">
        <v>0</v>
      </c>
      <c r="O12" s="54">
        <v>3190000</v>
      </c>
      <c r="P12" s="54">
        <v>7462000</v>
      </c>
      <c r="Q12" s="54">
        <v>1848000</v>
      </c>
      <c r="R12" s="54">
        <f>+N12+O12+P12+Q12</f>
        <v>12500000</v>
      </c>
      <c r="S12" s="104"/>
    </row>
    <row r="13" spans="1:19">
      <c r="B13" s="52"/>
      <c r="C13" s="52"/>
      <c r="D13" s="52"/>
      <c r="E13" s="52"/>
      <c r="F13" s="52"/>
      <c r="G13" s="52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104"/>
    </row>
    <row r="14" spans="1:19">
      <c r="B14" s="52"/>
      <c r="C14" s="52"/>
      <c r="D14" s="52"/>
      <c r="E14" s="52"/>
      <c r="F14" s="52"/>
      <c r="G14" s="52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104"/>
    </row>
    <row r="15" spans="1:19">
      <c r="B15" s="52"/>
      <c r="C15" s="52"/>
      <c r="D15" s="52"/>
      <c r="E15" s="52"/>
      <c r="F15" s="52"/>
      <c r="G15" s="52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104"/>
    </row>
    <row r="16" spans="1:19">
      <c r="B16" s="52"/>
      <c r="C16" s="52"/>
      <c r="D16" s="52"/>
      <c r="E16" s="52"/>
      <c r="F16" s="52"/>
      <c r="G16" s="52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104"/>
    </row>
    <row r="17" spans="1:19">
      <c r="B17" s="67"/>
      <c r="C17" s="67"/>
      <c r="D17" s="67"/>
      <c r="E17" s="67"/>
      <c r="F17" s="67"/>
      <c r="G17" s="67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104"/>
    </row>
    <row r="18" spans="1:19" ht="17.25" customHeight="1">
      <c r="A18" s="65"/>
      <c r="B18" s="213" t="s">
        <v>33</v>
      </c>
      <c r="C18" s="214"/>
      <c r="D18" s="215"/>
      <c r="E18" s="98"/>
      <c r="F18" s="98"/>
      <c r="G18" s="98"/>
      <c r="H18" s="69"/>
      <c r="I18" s="69"/>
      <c r="J18" s="69"/>
      <c r="K18" s="69"/>
      <c r="L18" s="69"/>
      <c r="M18" s="69"/>
      <c r="N18" s="54"/>
      <c r="O18" s="69"/>
      <c r="P18" s="69"/>
      <c r="Q18" s="69"/>
      <c r="R18" s="69"/>
      <c r="S18" s="69" t="s">
        <v>73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D9" sqref="D9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84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63" t="s">
        <v>167</v>
      </c>
      <c r="B3" s="263"/>
      <c r="C3" s="263"/>
      <c r="D3" s="263"/>
      <c r="E3" s="263"/>
      <c r="F3" s="263"/>
    </row>
    <row r="4" spans="1:12">
      <c r="C4" s="71"/>
      <c r="D4" s="71"/>
      <c r="E4" s="71"/>
      <c r="F4" s="71" t="s">
        <v>37</v>
      </c>
    </row>
    <row r="5" spans="1:12" ht="16.5">
      <c r="B5" s="79"/>
      <c r="C5" s="75" t="s">
        <v>40</v>
      </c>
      <c r="D5" s="72" t="s">
        <v>41</v>
      </c>
      <c r="E5" s="72" t="s">
        <v>42</v>
      </c>
      <c r="F5" s="72" t="s">
        <v>173</v>
      </c>
    </row>
    <row r="6" spans="1:12" ht="27">
      <c r="B6" s="76" t="s">
        <v>168</v>
      </c>
      <c r="C6" s="72" t="s">
        <v>36</v>
      </c>
      <c r="D6" s="73"/>
      <c r="E6" s="74"/>
      <c r="F6" s="73"/>
    </row>
    <row r="7" spans="1:12" s="7" customFormat="1" ht="27">
      <c r="B7" s="77" t="s">
        <v>169</v>
      </c>
      <c r="C7" s="73"/>
      <c r="D7" s="70" t="s">
        <v>36</v>
      </c>
      <c r="E7" s="70" t="s">
        <v>36</v>
      </c>
      <c r="F7" s="70" t="s">
        <v>36</v>
      </c>
    </row>
    <row r="8" spans="1:12" ht="27">
      <c r="B8" s="77" t="s">
        <v>170</v>
      </c>
      <c r="C8" s="72" t="s">
        <v>36</v>
      </c>
      <c r="D8" s="72">
        <f>D9+D10+D11</f>
        <v>0</v>
      </c>
      <c r="E8" s="72">
        <f t="shared" ref="E8:F8" si="0">E9+E10+E11</f>
        <v>0</v>
      </c>
      <c r="F8" s="72">
        <f t="shared" si="0"/>
        <v>0</v>
      </c>
    </row>
    <row r="9" spans="1:12" ht="27">
      <c r="B9" s="78" t="s">
        <v>219</v>
      </c>
      <c r="C9" s="72" t="s">
        <v>36</v>
      </c>
      <c r="D9" s="73"/>
      <c r="E9" s="73"/>
      <c r="F9" s="73"/>
    </row>
    <row r="10" spans="1:12" s="7" customFormat="1">
      <c r="B10" s="78" t="s">
        <v>52</v>
      </c>
      <c r="C10" s="72" t="s">
        <v>36</v>
      </c>
      <c r="D10" s="73"/>
      <c r="E10" s="73"/>
      <c r="F10" s="73"/>
    </row>
    <row r="11" spans="1:12">
      <c r="B11" s="78" t="s">
        <v>53</v>
      </c>
      <c r="C11" s="72" t="s">
        <v>36</v>
      </c>
      <c r="D11" s="73"/>
      <c r="E11" s="73"/>
      <c r="F11" s="73"/>
    </row>
    <row r="12" spans="1:12">
      <c r="B12" s="77" t="s">
        <v>171</v>
      </c>
      <c r="C12" s="72" t="s">
        <v>36</v>
      </c>
      <c r="D12" s="72">
        <f>D8-C7</f>
        <v>0</v>
      </c>
      <c r="E12" s="72">
        <f>E8-C7</f>
        <v>0</v>
      </c>
      <c r="F12" s="72">
        <f>F8-C7</f>
        <v>0</v>
      </c>
    </row>
    <row r="13" spans="1:12" ht="27">
      <c r="B13" s="77" t="s">
        <v>172</v>
      </c>
      <c r="C13" s="72" t="s">
        <v>36</v>
      </c>
      <c r="D13" s="72">
        <f t="shared" ref="D13:F13" si="1">D8-D6</f>
        <v>0</v>
      </c>
      <c r="E13" s="72">
        <f t="shared" si="1"/>
        <v>0</v>
      </c>
      <c r="F13" s="72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63" t="s">
        <v>159</v>
      </c>
      <c r="B1" s="263"/>
      <c r="C1" s="263"/>
      <c r="D1" s="263"/>
      <c r="E1" s="263"/>
      <c r="F1" s="263"/>
      <c r="G1" s="263"/>
      <c r="H1" s="263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65" t="s">
        <v>160</v>
      </c>
      <c r="C3" s="265"/>
      <c r="D3" s="266"/>
      <c r="E3" s="266"/>
      <c r="F3" s="266"/>
      <c r="G3" s="266"/>
      <c r="H3" s="266"/>
    </row>
    <row r="4" spans="1:15">
      <c r="B4" s="265" t="s">
        <v>161</v>
      </c>
      <c r="C4" s="265"/>
      <c r="D4" s="266"/>
      <c r="E4" s="266"/>
      <c r="F4" s="266"/>
      <c r="G4" s="266"/>
      <c r="H4" s="266"/>
    </row>
    <row r="5" spans="1:15">
      <c r="B5" s="265" t="s">
        <v>162</v>
      </c>
      <c r="C5" s="265"/>
      <c r="D5" s="266"/>
      <c r="E5" s="266"/>
      <c r="F5" s="266"/>
      <c r="G5" s="266"/>
      <c r="H5" s="266"/>
    </row>
    <row r="6" spans="1:15">
      <c r="B6" s="265" t="s">
        <v>163</v>
      </c>
      <c r="C6" s="265"/>
      <c r="D6" s="266"/>
      <c r="E6" s="266"/>
      <c r="F6" s="266"/>
      <c r="G6" s="266"/>
      <c r="H6" s="266"/>
    </row>
    <row r="9" spans="1:15">
      <c r="A9" s="4" t="s">
        <v>61</v>
      </c>
    </row>
    <row r="10" spans="1:15">
      <c r="B10" s="4"/>
    </row>
    <row r="11" spans="1:15" ht="25.5" customHeight="1">
      <c r="B11" s="210" t="s">
        <v>29</v>
      </c>
      <c r="C11" s="210"/>
      <c r="D11" s="210" t="s">
        <v>62</v>
      </c>
      <c r="E11" s="210" t="s">
        <v>164</v>
      </c>
      <c r="F11" s="210"/>
      <c r="G11" s="210"/>
      <c r="H11" s="210" t="s">
        <v>165</v>
      </c>
    </row>
    <row r="12" spans="1:15" ht="28.5" customHeight="1">
      <c r="B12" s="63" t="s">
        <v>6</v>
      </c>
      <c r="C12" s="63" t="s">
        <v>51</v>
      </c>
      <c r="D12" s="210"/>
      <c r="E12" s="63" t="s">
        <v>24</v>
      </c>
      <c r="F12" s="63" t="s">
        <v>28</v>
      </c>
      <c r="G12" s="63" t="s">
        <v>177</v>
      </c>
      <c r="H12" s="210"/>
    </row>
    <row r="13" spans="1:15">
      <c r="B13" s="52"/>
      <c r="C13" s="52"/>
      <c r="D13" s="52"/>
      <c r="E13" s="53"/>
      <c r="F13" s="53"/>
      <c r="G13" s="53"/>
      <c r="H13" s="53"/>
    </row>
    <row r="14" spans="1:15">
      <c r="B14" s="52"/>
      <c r="C14" s="52"/>
      <c r="D14" s="52"/>
      <c r="E14" s="53"/>
      <c r="F14" s="53"/>
      <c r="G14" s="53"/>
      <c r="H14" s="53"/>
    </row>
    <row r="15" spans="1:15">
      <c r="B15" s="52"/>
      <c r="C15" s="52"/>
      <c r="D15" s="52"/>
      <c r="E15" s="53"/>
      <c r="F15" s="53"/>
      <c r="G15" s="53"/>
      <c r="H15" s="53"/>
    </row>
    <row r="16" spans="1:15">
      <c r="B16" s="264" t="s">
        <v>33</v>
      </c>
      <c r="C16" s="264"/>
      <c r="D16" s="264"/>
      <c r="E16" s="63">
        <f>SUM(E13:E15)</f>
        <v>0</v>
      </c>
      <c r="F16" s="63">
        <f t="shared" ref="F16:G16" si="0">SUM(F13:F15)</f>
        <v>0</v>
      </c>
      <c r="G16" s="63">
        <f t="shared" si="0"/>
        <v>0</v>
      </c>
      <c r="H16" s="63" t="s">
        <v>73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1" sqref="B11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85</v>
      </c>
      <c r="B1" s="4"/>
      <c r="C1" s="4"/>
      <c r="D1" s="4"/>
    </row>
    <row r="3" spans="1:5" ht="25.5">
      <c r="B3" s="63" t="s">
        <v>66</v>
      </c>
      <c r="C3" s="63" t="s">
        <v>166</v>
      </c>
      <c r="D3" s="63" t="s">
        <v>67</v>
      </c>
      <c r="E3" s="63" t="s">
        <v>68</v>
      </c>
    </row>
    <row r="4" spans="1:5">
      <c r="B4" s="56"/>
      <c r="C4" s="56"/>
      <c r="D4" s="56"/>
      <c r="E4" s="56"/>
    </row>
    <row r="5" spans="1:5">
      <c r="B5" s="56"/>
      <c r="C5" s="56"/>
      <c r="D5" s="56"/>
      <c r="E5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D27" sqref="D27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230</v>
      </c>
    </row>
    <row r="3" spans="1:9" s="129" customFormat="1" ht="39.75" customHeight="1">
      <c r="B3" s="161" t="s">
        <v>136</v>
      </c>
      <c r="C3" s="161"/>
      <c r="D3" s="13" t="s">
        <v>5</v>
      </c>
      <c r="E3" s="13" t="s">
        <v>259</v>
      </c>
      <c r="F3" s="13" t="s">
        <v>260</v>
      </c>
      <c r="G3" s="13" t="s">
        <v>261</v>
      </c>
      <c r="H3" s="13" t="s">
        <v>262</v>
      </c>
      <c r="I3" s="13" t="s">
        <v>263</v>
      </c>
    </row>
    <row r="4" spans="1:9" ht="25.5" customHeight="1">
      <c r="B4" s="13"/>
      <c r="C4" s="13"/>
      <c r="D4" s="11" t="s">
        <v>43</v>
      </c>
      <c r="E4" s="130">
        <f>E5+E8</f>
        <v>0</v>
      </c>
      <c r="F4" s="130">
        <f>F5+F8</f>
        <v>28125475</v>
      </c>
      <c r="G4" s="130">
        <f>G5+G8</f>
        <v>26029980</v>
      </c>
      <c r="H4" s="130">
        <f>H5+H8</f>
        <v>29887120</v>
      </c>
      <c r="I4" s="130">
        <f>I5+I8</f>
        <v>0</v>
      </c>
    </row>
    <row r="5" spans="1:9">
      <c r="B5" s="131" t="s">
        <v>256</v>
      </c>
      <c r="C5" s="132"/>
      <c r="D5" s="133" t="s">
        <v>231</v>
      </c>
      <c r="E5" s="130">
        <f>SUM(E7:E7)</f>
        <v>0</v>
      </c>
      <c r="F5" s="130">
        <f>SUM(F7:F7)</f>
        <v>21125475</v>
      </c>
      <c r="G5" s="130">
        <f>SUM(G7:G7)</f>
        <v>13529980</v>
      </c>
      <c r="H5" s="130">
        <f>SUM(H7:H7)</f>
        <v>29887120</v>
      </c>
      <c r="I5" s="130">
        <f>SUM(I7:I7)</f>
        <v>0</v>
      </c>
    </row>
    <row r="6" spans="1:9" ht="15" customHeight="1">
      <c r="B6" s="134" t="s">
        <v>137</v>
      </c>
      <c r="C6" s="132"/>
      <c r="D6" s="135"/>
      <c r="E6" s="135"/>
      <c r="F6" s="135"/>
      <c r="G6" s="135"/>
      <c r="H6" s="135"/>
      <c r="I6" s="135"/>
    </row>
    <row r="7" spans="1:9" ht="38.25">
      <c r="B7" s="22"/>
      <c r="C7" s="22" t="s">
        <v>257</v>
      </c>
      <c r="D7" s="22" t="s">
        <v>248</v>
      </c>
      <c r="E7" s="123" t="s">
        <v>233</v>
      </c>
      <c r="F7" s="124">
        <v>21125475</v>
      </c>
      <c r="G7" s="124">
        <v>13529980</v>
      </c>
      <c r="H7" s="123">
        <v>29887120</v>
      </c>
      <c r="I7" s="123" t="s">
        <v>233</v>
      </c>
    </row>
    <row r="8" spans="1:9">
      <c r="B8" s="131" t="s">
        <v>256</v>
      </c>
      <c r="C8" s="132"/>
      <c r="D8" s="133" t="s">
        <v>231</v>
      </c>
      <c r="E8" s="130">
        <f>SUM(E10:E10)</f>
        <v>0</v>
      </c>
      <c r="F8" s="130">
        <f>SUM(F10:F10)</f>
        <v>7000000</v>
      </c>
      <c r="G8" s="130">
        <f>SUM(G10:G10)</f>
        <v>12500000</v>
      </c>
      <c r="H8" s="130">
        <f>SUM(H10:H10)</f>
        <v>0</v>
      </c>
      <c r="I8" s="130">
        <f>SUM(I10:I10)</f>
        <v>0</v>
      </c>
    </row>
    <row r="9" spans="1:9" ht="15" customHeight="1">
      <c r="B9" s="134" t="s">
        <v>137</v>
      </c>
      <c r="C9" s="132"/>
      <c r="D9" s="135"/>
      <c r="E9" s="135"/>
      <c r="F9" s="135"/>
      <c r="G9" s="135"/>
      <c r="H9" s="135"/>
      <c r="I9" s="135"/>
    </row>
    <row r="10" spans="1:9" ht="25.5">
      <c r="B10" s="22"/>
      <c r="C10" s="22" t="s">
        <v>258</v>
      </c>
      <c r="D10" s="22" t="s">
        <v>241</v>
      </c>
      <c r="E10" s="22"/>
      <c r="F10" s="124">
        <v>7000000</v>
      </c>
      <c r="G10" s="124">
        <v>12500000</v>
      </c>
      <c r="H10" s="22"/>
      <c r="I10" s="22"/>
    </row>
    <row r="11" spans="1:9">
      <c r="B11" s="22"/>
      <c r="C11" s="22" t="s">
        <v>229</v>
      </c>
      <c r="D11" s="22"/>
      <c r="E11" s="31"/>
      <c r="F11" s="124"/>
      <c r="G11" s="124"/>
      <c r="H11" s="31"/>
      <c r="I11" s="31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10" zoomScale="130" zoomScaleNormal="130" workbookViewId="0">
      <selection activeCell="A12" sqref="A12:H12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82" t="s">
        <v>65</v>
      </c>
      <c r="B1" s="282"/>
      <c r="C1" s="282"/>
      <c r="D1" s="282"/>
      <c r="E1" s="282"/>
      <c r="F1" s="282"/>
      <c r="G1" s="282"/>
      <c r="H1" s="282"/>
    </row>
    <row r="2" spans="1:12" ht="21.75" customHeight="1">
      <c r="A2" s="287" t="s">
        <v>86</v>
      </c>
      <c r="B2" s="287"/>
      <c r="C2" s="287"/>
      <c r="D2" s="287"/>
      <c r="E2" s="287"/>
      <c r="F2" s="287"/>
      <c r="G2" s="287"/>
      <c r="H2" s="287"/>
    </row>
    <row r="3" spans="1:12" ht="15" customHeight="1">
      <c r="A3" s="282"/>
      <c r="B3" s="282"/>
      <c r="C3" s="282"/>
      <c r="D3" s="282"/>
      <c r="E3" s="282"/>
      <c r="F3" s="282"/>
      <c r="G3" s="282"/>
      <c r="H3" s="282"/>
    </row>
    <row r="4" spans="1:12">
      <c r="A4" s="267" t="s">
        <v>72</v>
      </c>
      <c r="B4" s="267"/>
      <c r="C4" s="267"/>
      <c r="D4" s="267"/>
      <c r="E4" s="267"/>
      <c r="F4" s="267"/>
      <c r="G4" s="267"/>
      <c r="H4" s="267"/>
    </row>
    <row r="5" spans="1:12">
      <c r="A5" s="217"/>
      <c r="B5" s="217"/>
      <c r="C5" s="217"/>
      <c r="D5" s="217"/>
      <c r="E5" s="217"/>
      <c r="F5" s="217"/>
      <c r="G5" s="217"/>
      <c r="H5" s="217"/>
    </row>
    <row r="6" spans="1:12">
      <c r="A6" s="283" t="s">
        <v>87</v>
      </c>
      <c r="B6" s="284"/>
      <c r="C6" s="284"/>
      <c r="D6" s="284"/>
      <c r="E6" s="284"/>
      <c r="F6" s="284"/>
      <c r="G6" s="284"/>
      <c r="H6" s="284"/>
    </row>
    <row r="7" spans="1:12">
      <c r="A7" s="289"/>
      <c r="B7" s="285"/>
      <c r="C7" s="285"/>
      <c r="D7" s="285"/>
      <c r="E7" s="285"/>
      <c r="F7" s="285"/>
      <c r="G7" s="285"/>
      <c r="H7" s="285"/>
    </row>
    <row r="8" spans="1:12" ht="18" customHeight="1">
      <c r="A8" s="288" t="s">
        <v>3</v>
      </c>
      <c r="B8" s="267"/>
      <c r="C8" s="267"/>
      <c r="D8" s="267"/>
      <c r="E8" s="267"/>
      <c r="F8" s="267"/>
      <c r="G8" s="267"/>
      <c r="H8" s="267"/>
    </row>
    <row r="9" spans="1:12" ht="30.75" customHeight="1">
      <c r="A9" s="283" t="s">
        <v>95</v>
      </c>
      <c r="B9" s="284"/>
      <c r="C9" s="284"/>
      <c r="D9" s="284"/>
      <c r="E9" s="284"/>
      <c r="F9" s="284"/>
      <c r="G9" s="284"/>
      <c r="H9" s="284"/>
    </row>
    <row r="10" spans="1:12" ht="42" customHeight="1">
      <c r="A10" s="283" t="s">
        <v>96</v>
      </c>
      <c r="B10" s="284"/>
      <c r="C10" s="284"/>
      <c r="D10" s="284"/>
      <c r="E10" s="284"/>
      <c r="F10" s="284"/>
      <c r="G10" s="284"/>
      <c r="H10" s="284"/>
    </row>
    <row r="11" spans="1:12" ht="28.5" customHeight="1">
      <c r="A11" s="284" t="s">
        <v>97</v>
      </c>
      <c r="B11" s="284"/>
      <c r="C11" s="284"/>
      <c r="D11" s="284"/>
      <c r="E11" s="284"/>
      <c r="F11" s="284"/>
      <c r="G11" s="284"/>
      <c r="H11" s="284"/>
    </row>
    <row r="12" spans="1:12" ht="33" customHeight="1">
      <c r="A12" s="284" t="s">
        <v>98</v>
      </c>
      <c r="B12" s="284"/>
      <c r="C12" s="284"/>
      <c r="D12" s="284"/>
      <c r="E12" s="284"/>
      <c r="F12" s="284"/>
      <c r="G12" s="284"/>
      <c r="H12" s="284"/>
      <c r="I12" s="95"/>
      <c r="J12" s="95"/>
      <c r="K12" s="95"/>
      <c r="L12" s="95"/>
    </row>
    <row r="13" spans="1:12" ht="19.5" customHeight="1">
      <c r="A13" s="285"/>
      <c r="B13" s="285"/>
      <c r="C13" s="285"/>
      <c r="D13" s="285"/>
      <c r="E13" s="285"/>
      <c r="F13" s="285"/>
      <c r="G13" s="285"/>
      <c r="H13" s="285"/>
      <c r="I13" s="95"/>
      <c r="J13" s="95"/>
      <c r="K13" s="95"/>
      <c r="L13" s="95"/>
    </row>
    <row r="14" spans="1:12" ht="16.5" customHeight="1">
      <c r="A14" s="267" t="s">
        <v>4</v>
      </c>
      <c r="B14" s="267"/>
      <c r="C14" s="267"/>
      <c r="D14" s="267"/>
      <c r="E14" s="267"/>
      <c r="F14" s="267"/>
      <c r="G14" s="267"/>
      <c r="H14" s="267"/>
      <c r="I14" s="95"/>
      <c r="J14" s="95"/>
      <c r="K14" s="95"/>
      <c r="L14" s="95"/>
    </row>
    <row r="15" spans="1:12" ht="15.75" customHeight="1">
      <c r="A15" s="217"/>
      <c r="B15" s="217"/>
      <c r="C15" s="217"/>
      <c r="D15" s="217"/>
      <c r="E15" s="217"/>
      <c r="F15" s="217"/>
      <c r="G15" s="217"/>
      <c r="H15" s="217"/>
    </row>
    <row r="16" spans="1:12" ht="15.75" customHeight="1">
      <c r="A16" s="286" t="s">
        <v>99</v>
      </c>
      <c r="B16" s="286"/>
      <c r="C16" s="286"/>
      <c r="D16" s="286"/>
      <c r="E16" s="286"/>
      <c r="F16" s="286"/>
      <c r="G16" s="286"/>
      <c r="H16" s="286"/>
    </row>
    <row r="17" spans="1:9" ht="25.5" customHeight="1">
      <c r="A17" s="286" t="s">
        <v>100</v>
      </c>
      <c r="B17" s="286"/>
      <c r="C17" s="286"/>
      <c r="D17" s="286"/>
      <c r="E17" s="286"/>
      <c r="F17" s="286"/>
      <c r="G17" s="286"/>
      <c r="H17" s="286"/>
    </row>
    <row r="18" spans="1:9" ht="40.5" customHeight="1">
      <c r="A18" s="286" t="s">
        <v>101</v>
      </c>
      <c r="B18" s="286"/>
      <c r="C18" s="286"/>
      <c r="D18" s="286"/>
      <c r="E18" s="286"/>
      <c r="F18" s="286"/>
      <c r="G18" s="286"/>
      <c r="H18" s="286"/>
    </row>
    <row r="19" spans="1:9" ht="17.25" customHeight="1">
      <c r="A19" s="286" t="s">
        <v>102</v>
      </c>
      <c r="B19" s="286"/>
      <c r="C19" s="286"/>
      <c r="D19" s="286"/>
      <c r="E19" s="286"/>
      <c r="F19" s="286"/>
      <c r="G19" s="286"/>
      <c r="H19" s="286"/>
    </row>
    <row r="20" spans="1:9" ht="41.25" customHeight="1">
      <c r="A20" s="286" t="s">
        <v>103</v>
      </c>
      <c r="B20" s="286"/>
      <c r="C20" s="286"/>
      <c r="D20" s="286"/>
      <c r="E20" s="286"/>
      <c r="F20" s="286"/>
      <c r="G20" s="286"/>
      <c r="H20" s="286"/>
    </row>
    <row r="21" spans="1:9" ht="10.5" customHeight="1">
      <c r="A21" s="281"/>
      <c r="B21" s="281"/>
      <c r="C21" s="281"/>
      <c r="D21" s="281"/>
      <c r="E21" s="281"/>
      <c r="F21" s="281"/>
      <c r="G21" s="281"/>
      <c r="H21" s="281"/>
    </row>
    <row r="22" spans="1:9">
      <c r="A22" s="267" t="s">
        <v>88</v>
      </c>
      <c r="B22" s="267"/>
      <c r="C22" s="267"/>
      <c r="D22" s="267"/>
      <c r="E22" s="267"/>
      <c r="F22" s="267"/>
      <c r="G22" s="267"/>
      <c r="H22" s="267"/>
      <c r="I22" s="96"/>
    </row>
    <row r="23" spans="1:9" ht="12" customHeight="1">
      <c r="A23" s="217"/>
      <c r="B23" s="217"/>
      <c r="C23" s="217"/>
      <c r="D23" s="217"/>
      <c r="E23" s="217"/>
      <c r="F23" s="217"/>
      <c r="G23" s="217"/>
      <c r="H23" s="217"/>
      <c r="I23" s="94"/>
    </row>
    <row r="24" spans="1:9" ht="12" customHeight="1">
      <c r="A24" s="291" t="s">
        <v>104</v>
      </c>
      <c r="B24" s="291"/>
      <c r="C24" s="291"/>
      <c r="D24" s="291"/>
      <c r="E24" s="291"/>
      <c r="F24" s="291"/>
      <c r="G24" s="291"/>
      <c r="H24" s="291"/>
      <c r="I24" s="94"/>
    </row>
    <row r="25" spans="1:9" ht="12" customHeight="1">
      <c r="A25" s="291" t="s">
        <v>105</v>
      </c>
      <c r="B25" s="291"/>
      <c r="C25" s="291"/>
      <c r="D25" s="291"/>
      <c r="E25" s="291"/>
      <c r="F25" s="291"/>
      <c r="G25" s="291"/>
      <c r="H25" s="291"/>
      <c r="I25" s="94"/>
    </row>
    <row r="26" spans="1:9" ht="12" customHeight="1">
      <c r="A26" s="291" t="s">
        <v>106</v>
      </c>
      <c r="B26" s="291"/>
      <c r="C26" s="291"/>
      <c r="D26" s="291"/>
      <c r="E26" s="291"/>
      <c r="F26" s="291"/>
      <c r="G26" s="291"/>
      <c r="H26" s="291"/>
      <c r="I26" s="94"/>
    </row>
    <row r="27" spans="1:9" ht="15" customHeight="1">
      <c r="A27" s="291" t="s">
        <v>107</v>
      </c>
      <c r="B27" s="291"/>
      <c r="C27" s="291"/>
      <c r="D27" s="291"/>
      <c r="E27" s="291"/>
      <c r="F27" s="291"/>
      <c r="G27" s="291"/>
      <c r="H27" s="291"/>
      <c r="I27" s="94"/>
    </row>
    <row r="28" spans="1:9" ht="30.75" customHeight="1">
      <c r="A28" s="291" t="s">
        <v>108</v>
      </c>
      <c r="B28" s="291"/>
      <c r="C28" s="291"/>
      <c r="D28" s="291"/>
      <c r="E28" s="291"/>
      <c r="F28" s="291"/>
      <c r="G28" s="291"/>
      <c r="H28" s="291"/>
      <c r="I28" s="94"/>
    </row>
    <row r="29" spans="1:9" ht="15" customHeight="1">
      <c r="A29" s="291" t="s">
        <v>109</v>
      </c>
      <c r="B29" s="291"/>
      <c r="C29" s="291"/>
      <c r="D29" s="291"/>
      <c r="E29" s="291"/>
      <c r="F29" s="291"/>
      <c r="G29" s="291"/>
      <c r="H29" s="291"/>
      <c r="I29" s="94"/>
    </row>
    <row r="30" spans="1:9" ht="25.5" customHeight="1">
      <c r="A30" s="291" t="s">
        <v>110</v>
      </c>
      <c r="B30" s="291"/>
      <c r="C30" s="291"/>
      <c r="D30" s="291"/>
      <c r="E30" s="291"/>
      <c r="F30" s="291"/>
      <c r="G30" s="291"/>
      <c r="H30" s="291"/>
      <c r="I30" s="94"/>
    </row>
    <row r="31" spans="1:9" ht="15.75" customHeight="1">
      <c r="A31" s="291" t="s">
        <v>111</v>
      </c>
      <c r="B31" s="291"/>
      <c r="C31" s="291"/>
      <c r="D31" s="291"/>
      <c r="E31" s="291"/>
      <c r="F31" s="291"/>
      <c r="G31" s="291"/>
      <c r="H31" s="291"/>
      <c r="I31" s="94"/>
    </row>
    <row r="32" spans="1:9" ht="42" customHeight="1">
      <c r="A32" s="291" t="s">
        <v>112</v>
      </c>
      <c r="B32" s="291"/>
      <c r="C32" s="291"/>
      <c r="D32" s="291"/>
      <c r="E32" s="291"/>
      <c r="F32" s="291"/>
      <c r="G32" s="291"/>
      <c r="H32" s="291"/>
      <c r="I32" s="94"/>
    </row>
    <row r="33" spans="1:18" ht="57.75" customHeight="1">
      <c r="A33" s="291" t="s">
        <v>113</v>
      </c>
      <c r="B33" s="291"/>
      <c r="C33" s="291"/>
      <c r="D33" s="291"/>
      <c r="E33" s="291"/>
      <c r="F33" s="291"/>
      <c r="G33" s="291"/>
      <c r="H33" s="291"/>
      <c r="I33" s="94"/>
    </row>
    <row r="34" spans="1:18" ht="15.75" customHeight="1">
      <c r="A34" s="280"/>
      <c r="B34" s="280"/>
      <c r="C34" s="280"/>
      <c r="D34" s="280"/>
      <c r="E34" s="280"/>
      <c r="F34" s="280"/>
      <c r="G34" s="280"/>
      <c r="H34" s="280"/>
      <c r="I34" s="94"/>
    </row>
    <row r="35" spans="1:18">
      <c r="A35" s="267" t="s">
        <v>89</v>
      </c>
      <c r="B35" s="267"/>
      <c r="C35" s="267"/>
      <c r="D35" s="267"/>
      <c r="E35" s="267"/>
      <c r="F35" s="267"/>
      <c r="G35" s="267"/>
      <c r="H35" s="267"/>
    </row>
    <row r="36" spans="1:18">
      <c r="A36" s="217"/>
      <c r="B36" s="217"/>
      <c r="C36" s="217"/>
      <c r="D36" s="217"/>
      <c r="E36" s="217"/>
      <c r="F36" s="217"/>
      <c r="G36" s="217"/>
      <c r="H36" s="217"/>
    </row>
    <row r="37" spans="1:18" ht="21" customHeight="1">
      <c r="A37" s="290" t="s">
        <v>114</v>
      </c>
      <c r="B37" s="290"/>
      <c r="C37" s="290"/>
      <c r="D37" s="290"/>
      <c r="E37" s="290"/>
      <c r="F37" s="290"/>
      <c r="G37" s="290"/>
      <c r="H37" s="290"/>
    </row>
    <row r="38" spans="1:18" ht="15.75" customHeight="1">
      <c r="A38" s="267" t="s">
        <v>90</v>
      </c>
      <c r="B38" s="267"/>
      <c r="C38" s="267"/>
      <c r="D38" s="267"/>
      <c r="E38" s="267"/>
      <c r="F38" s="267"/>
      <c r="G38" s="267"/>
      <c r="H38" s="267"/>
    </row>
    <row r="39" spans="1:18" ht="29.25" customHeight="1">
      <c r="A39" s="290" t="s">
        <v>115</v>
      </c>
      <c r="B39" s="290"/>
      <c r="C39" s="290"/>
      <c r="D39" s="290"/>
      <c r="E39" s="290"/>
      <c r="F39" s="290"/>
      <c r="G39" s="290"/>
      <c r="H39" s="290"/>
    </row>
    <row r="40" spans="1:18" ht="27" customHeight="1">
      <c r="A40" s="290" t="s">
        <v>116</v>
      </c>
      <c r="B40" s="290"/>
      <c r="C40" s="290"/>
      <c r="D40" s="290"/>
      <c r="E40" s="290"/>
      <c r="F40" s="290"/>
      <c r="G40" s="290"/>
      <c r="H40" s="290"/>
    </row>
    <row r="41" spans="1:18" ht="38.25" customHeight="1">
      <c r="A41" s="290" t="s">
        <v>117</v>
      </c>
      <c r="B41" s="290"/>
      <c r="C41" s="290"/>
      <c r="D41" s="290"/>
      <c r="E41" s="290"/>
      <c r="F41" s="290"/>
      <c r="G41" s="290"/>
      <c r="H41" s="290"/>
    </row>
    <row r="42" spans="1:18" ht="30.75" customHeight="1">
      <c r="A42" s="290" t="s">
        <v>118</v>
      </c>
      <c r="B42" s="290"/>
      <c r="C42" s="290"/>
      <c r="D42" s="290"/>
      <c r="E42" s="290"/>
      <c r="F42" s="290"/>
      <c r="G42" s="290"/>
      <c r="H42" s="290"/>
    </row>
    <row r="43" spans="1:18" ht="80.25" customHeight="1">
      <c r="A43" s="290" t="s">
        <v>119</v>
      </c>
      <c r="B43" s="290"/>
      <c r="C43" s="290"/>
      <c r="D43" s="290"/>
      <c r="E43" s="290"/>
      <c r="F43" s="290"/>
      <c r="G43" s="290"/>
      <c r="H43" s="290"/>
    </row>
    <row r="44" spans="1:18" ht="15.75" customHeight="1">
      <c r="A44" s="280"/>
      <c r="B44" s="280"/>
      <c r="C44" s="280"/>
      <c r="D44" s="280"/>
      <c r="E44" s="280"/>
      <c r="F44" s="280"/>
      <c r="G44" s="280"/>
      <c r="H44" s="280"/>
    </row>
    <row r="45" spans="1:18" ht="29.25" customHeight="1">
      <c r="A45" s="267" t="s">
        <v>77</v>
      </c>
      <c r="B45" s="267"/>
      <c r="C45" s="267"/>
      <c r="D45" s="267"/>
      <c r="E45" s="267"/>
      <c r="F45" s="267"/>
      <c r="G45" s="267"/>
      <c r="H45" s="267"/>
    </row>
    <row r="46" spans="1:18">
      <c r="A46" s="274" t="s">
        <v>120</v>
      </c>
      <c r="B46" s="275"/>
      <c r="C46" s="275"/>
      <c r="D46" s="275"/>
      <c r="E46" s="275"/>
      <c r="F46" s="275"/>
      <c r="G46" s="275"/>
      <c r="H46" s="275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74" t="s">
        <v>121</v>
      </c>
      <c r="B47" s="275"/>
      <c r="C47" s="275"/>
      <c r="D47" s="275"/>
      <c r="E47" s="275"/>
      <c r="F47" s="275"/>
      <c r="G47" s="275"/>
      <c r="H47" s="275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76"/>
      <c r="B48" s="276"/>
      <c r="C48" s="276"/>
      <c r="D48" s="276"/>
      <c r="E48" s="276"/>
      <c r="F48" s="276"/>
      <c r="G48" s="276"/>
      <c r="H48" s="276"/>
      <c r="I48" s="93"/>
      <c r="J48" s="93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67" t="s">
        <v>80</v>
      </c>
      <c r="B49" s="267"/>
      <c r="C49" s="267"/>
      <c r="D49" s="267"/>
      <c r="E49" s="267"/>
      <c r="F49" s="267"/>
      <c r="G49" s="267"/>
      <c r="H49" s="267"/>
      <c r="I49" s="97"/>
      <c r="J49" s="97"/>
      <c r="K49" s="97"/>
      <c r="L49" s="97"/>
      <c r="M49" s="97"/>
      <c r="N49" s="97"/>
      <c r="O49" s="97"/>
      <c r="P49" s="97"/>
      <c r="Q49" s="267"/>
      <c r="R49" s="267"/>
    </row>
    <row r="50" spans="1:18">
      <c r="A50" s="217"/>
      <c r="B50" s="217"/>
      <c r="C50" s="217"/>
      <c r="D50" s="217"/>
      <c r="E50" s="217"/>
      <c r="F50" s="217"/>
      <c r="G50" s="217"/>
      <c r="H50" s="21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74" t="s">
        <v>122</v>
      </c>
      <c r="B51" s="275"/>
      <c r="C51" s="275"/>
      <c r="D51" s="275"/>
      <c r="E51" s="275"/>
      <c r="F51" s="275"/>
      <c r="G51" s="275"/>
      <c r="H51" s="275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76"/>
      <c r="B52" s="276"/>
      <c r="C52" s="276"/>
      <c r="D52" s="276"/>
      <c r="E52" s="276"/>
      <c r="F52" s="276"/>
      <c r="G52" s="276"/>
      <c r="H52" s="276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67" t="s">
        <v>79</v>
      </c>
      <c r="B53" s="267"/>
      <c r="C53" s="267"/>
      <c r="D53" s="267"/>
      <c r="E53" s="267"/>
      <c r="F53" s="267"/>
      <c r="G53" s="267"/>
      <c r="H53" s="26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73"/>
      <c r="B54" s="273"/>
      <c r="C54" s="273"/>
      <c r="D54" s="273"/>
      <c r="E54" s="273"/>
      <c r="F54" s="273"/>
      <c r="G54" s="273"/>
      <c r="H54" s="273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74" t="s">
        <v>123</v>
      </c>
      <c r="B55" s="275"/>
      <c r="C55" s="275"/>
      <c r="D55" s="275"/>
      <c r="E55" s="275"/>
      <c r="F55" s="275"/>
      <c r="G55" s="275"/>
      <c r="H55" s="275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73"/>
      <c r="B56" s="273"/>
      <c r="C56" s="273"/>
      <c r="D56" s="273"/>
      <c r="E56" s="273"/>
      <c r="F56" s="273"/>
      <c r="G56" s="273"/>
      <c r="H56" s="273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A57" s="279" t="s">
        <v>220</v>
      </c>
      <c r="B57" s="279"/>
      <c r="C57" s="279"/>
      <c r="D57" s="279"/>
      <c r="E57" s="279"/>
      <c r="F57" s="279"/>
      <c r="G57" s="279"/>
      <c r="H57" s="279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73"/>
      <c r="B58" s="273"/>
      <c r="C58" s="273"/>
      <c r="D58" s="273"/>
      <c r="E58" s="273"/>
      <c r="F58" s="273"/>
      <c r="G58" s="273"/>
      <c r="H58" s="273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67" t="s">
        <v>221</v>
      </c>
      <c r="B59" s="267"/>
      <c r="C59" s="267"/>
      <c r="D59" s="267"/>
      <c r="E59" s="267"/>
      <c r="F59" s="267"/>
      <c r="G59" s="267"/>
      <c r="H59" s="26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73"/>
      <c r="B60" s="273"/>
      <c r="C60" s="273"/>
      <c r="D60" s="273"/>
      <c r="E60" s="273"/>
      <c r="F60" s="273"/>
      <c r="G60" s="273"/>
      <c r="H60" s="273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77" t="s">
        <v>91</v>
      </c>
      <c r="B61" s="278"/>
      <c r="C61" s="278"/>
      <c r="D61" s="278"/>
      <c r="E61" s="278"/>
      <c r="F61" s="278"/>
      <c r="G61" s="278"/>
      <c r="H61" s="278"/>
      <c r="Q61" s="7"/>
      <c r="R61" s="7"/>
    </row>
    <row r="62" spans="1:18">
      <c r="A62" s="277" t="s">
        <v>192</v>
      </c>
      <c r="B62" s="278"/>
      <c r="C62" s="278"/>
      <c r="D62" s="278"/>
      <c r="E62" s="278"/>
      <c r="F62" s="278"/>
      <c r="G62" s="278"/>
      <c r="H62" s="278"/>
      <c r="Q62" s="7"/>
      <c r="R62" s="7"/>
    </row>
    <row r="63" spans="1:18">
      <c r="A63" s="273"/>
      <c r="B63" s="273"/>
      <c r="C63" s="273"/>
      <c r="D63" s="273"/>
      <c r="E63" s="273"/>
      <c r="F63" s="273"/>
      <c r="G63" s="273"/>
      <c r="H63" s="273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A64" s="267" t="s">
        <v>224</v>
      </c>
      <c r="B64" s="267"/>
      <c r="C64" s="267"/>
      <c r="D64" s="267"/>
      <c r="E64" s="267"/>
      <c r="F64" s="267"/>
      <c r="G64" s="267"/>
      <c r="H64" s="26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73"/>
      <c r="B65" s="273"/>
      <c r="C65" s="273"/>
      <c r="D65" s="273"/>
      <c r="E65" s="273"/>
      <c r="F65" s="273"/>
      <c r="G65" s="273"/>
      <c r="H65" s="273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74" t="s">
        <v>124</v>
      </c>
      <c r="B66" s="275"/>
      <c r="C66" s="275"/>
      <c r="D66" s="275"/>
      <c r="E66" s="275"/>
      <c r="F66" s="275"/>
      <c r="G66" s="275"/>
      <c r="H66" s="275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76"/>
      <c r="B67" s="276"/>
      <c r="C67" s="276"/>
      <c r="D67" s="276"/>
      <c r="E67" s="276"/>
      <c r="F67" s="276"/>
      <c r="G67" s="276"/>
      <c r="H67" s="276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67" t="s">
        <v>92</v>
      </c>
      <c r="B68" s="267"/>
      <c r="C68" s="267"/>
      <c r="D68" s="267"/>
      <c r="E68" s="267"/>
      <c r="F68" s="267"/>
      <c r="G68" s="267"/>
      <c r="H68" s="26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76"/>
      <c r="B69" s="276"/>
      <c r="C69" s="276"/>
      <c r="D69" s="276"/>
      <c r="E69" s="276"/>
      <c r="F69" s="276"/>
      <c r="G69" s="276"/>
      <c r="H69" s="276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72" t="s">
        <v>125</v>
      </c>
      <c r="B70" s="270"/>
      <c r="C70" s="270"/>
      <c r="D70" s="270"/>
      <c r="E70" s="270"/>
      <c r="F70" s="270"/>
      <c r="G70" s="270"/>
      <c r="H70" s="270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70" t="s">
        <v>126</v>
      </c>
      <c r="B71" s="270"/>
      <c r="C71" s="270"/>
      <c r="D71" s="270"/>
      <c r="E71" s="270"/>
      <c r="F71" s="270"/>
      <c r="G71" s="270"/>
      <c r="H71" s="270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70" t="s">
        <v>127</v>
      </c>
      <c r="B72" s="270"/>
      <c r="C72" s="270"/>
      <c r="D72" s="270"/>
      <c r="E72" s="270"/>
      <c r="F72" s="270"/>
      <c r="G72" s="270"/>
      <c r="H72" s="270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70" t="s">
        <v>128</v>
      </c>
      <c r="B73" s="270"/>
      <c r="C73" s="270"/>
      <c r="D73" s="270"/>
      <c r="E73" s="270"/>
      <c r="F73" s="270"/>
      <c r="G73" s="270"/>
      <c r="H73" s="270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70" t="s">
        <v>129</v>
      </c>
      <c r="B74" s="270"/>
      <c r="C74" s="270"/>
      <c r="D74" s="270"/>
      <c r="E74" s="270"/>
      <c r="F74" s="270"/>
      <c r="G74" s="270"/>
      <c r="H74" s="270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71"/>
      <c r="B75" s="271"/>
      <c r="C75" s="271"/>
      <c r="D75" s="271"/>
      <c r="E75" s="271"/>
      <c r="F75" s="271"/>
      <c r="G75" s="271"/>
      <c r="H75" s="271"/>
      <c r="I75" s="93"/>
      <c r="J75" s="93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67" t="s">
        <v>61</v>
      </c>
      <c r="B76" s="267"/>
      <c r="C76" s="267"/>
      <c r="D76" s="267"/>
      <c r="E76" s="267"/>
      <c r="F76" s="267"/>
      <c r="G76" s="267"/>
      <c r="H76" s="267"/>
      <c r="I76" s="93"/>
      <c r="J76" s="93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70" t="s">
        <v>130</v>
      </c>
      <c r="B77" s="270"/>
      <c r="C77" s="270"/>
      <c r="D77" s="270"/>
      <c r="E77" s="270"/>
      <c r="F77" s="270"/>
      <c r="G77" s="270"/>
      <c r="H77" s="270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70" t="s">
        <v>131</v>
      </c>
      <c r="B78" s="270"/>
      <c r="C78" s="270"/>
      <c r="D78" s="270"/>
      <c r="E78" s="270"/>
      <c r="F78" s="270"/>
      <c r="G78" s="270"/>
      <c r="H78" s="270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71"/>
      <c r="B79" s="271"/>
      <c r="C79" s="271"/>
      <c r="D79" s="271"/>
      <c r="E79" s="271"/>
      <c r="F79" s="271"/>
      <c r="G79" s="271"/>
      <c r="H79" s="271"/>
      <c r="I79" s="93"/>
      <c r="J79" s="93"/>
      <c r="K79" s="10"/>
      <c r="L79" s="10"/>
      <c r="M79" s="10"/>
      <c r="N79" s="10"/>
      <c r="O79" s="10"/>
      <c r="P79" s="10"/>
      <c r="Q79" s="10"/>
      <c r="R79" s="10"/>
    </row>
    <row r="80" spans="1:18">
      <c r="A80" s="267" t="s">
        <v>85</v>
      </c>
      <c r="B80" s="267"/>
      <c r="C80" s="267"/>
      <c r="D80" s="267"/>
      <c r="E80" s="267"/>
      <c r="F80" s="267"/>
      <c r="G80" s="267"/>
      <c r="H80" s="267"/>
      <c r="I80" s="97"/>
      <c r="J80" s="97"/>
    </row>
    <row r="81" spans="1:18" ht="13.5" customHeight="1">
      <c r="A81" s="217"/>
      <c r="B81" s="217"/>
      <c r="C81" s="217"/>
      <c r="D81" s="217"/>
      <c r="E81" s="217"/>
      <c r="F81" s="217"/>
      <c r="G81" s="217"/>
      <c r="H81" s="217"/>
      <c r="I81" s="7"/>
      <c r="J81" s="7"/>
    </row>
    <row r="82" spans="1:18" ht="15.75" customHeight="1">
      <c r="A82" s="268" t="s">
        <v>132</v>
      </c>
      <c r="B82" s="269"/>
      <c r="C82" s="269"/>
      <c r="D82" s="269"/>
      <c r="E82" s="269"/>
      <c r="F82" s="269"/>
      <c r="G82" s="269"/>
      <c r="H82" s="269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217"/>
      <c r="B83" s="217"/>
      <c r="C83" s="217"/>
      <c r="D83" s="217"/>
      <c r="E83" s="217"/>
      <c r="F83" s="217"/>
      <c r="G83" s="217"/>
      <c r="H83" s="217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L63"/>
  <sheetViews>
    <sheetView topLeftCell="A36" zoomScaleNormal="100" workbookViewId="0">
      <selection activeCell="E57" sqref="E57:I62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75</v>
      </c>
    </row>
    <row r="3" spans="1:12">
      <c r="B3" s="170" t="s">
        <v>93</v>
      </c>
      <c r="C3" s="171"/>
      <c r="D3" s="181" t="s">
        <v>271</v>
      </c>
      <c r="E3" s="182"/>
      <c r="F3" s="182"/>
      <c r="G3" s="182"/>
      <c r="H3" s="182"/>
      <c r="I3" s="183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4" t="s">
        <v>94</v>
      </c>
    </row>
    <row r="8" spans="1:12" ht="75" customHeight="1">
      <c r="B8" s="187" t="s">
        <v>273</v>
      </c>
      <c r="C8" s="188"/>
      <c r="D8" s="188"/>
      <c r="E8" s="188"/>
      <c r="F8" s="188"/>
      <c r="G8" s="188"/>
      <c r="H8" s="188"/>
      <c r="I8" s="189"/>
    </row>
    <row r="10" spans="1:12">
      <c r="A10" s="24" t="s">
        <v>133</v>
      </c>
    </row>
    <row r="11" spans="1:12" ht="37.5" customHeight="1">
      <c r="B11" s="175"/>
      <c r="C11" s="176"/>
      <c r="D11" s="176"/>
      <c r="E11" s="176"/>
      <c r="F11" s="176"/>
      <c r="G11" s="176"/>
      <c r="H11" s="176"/>
      <c r="I11" s="177"/>
    </row>
    <row r="13" spans="1:12">
      <c r="A13" s="24" t="s">
        <v>134</v>
      </c>
    </row>
    <row r="14" spans="1:12" ht="36.75" customHeight="1">
      <c r="B14" s="175"/>
      <c r="C14" s="176"/>
      <c r="D14" s="176"/>
      <c r="E14" s="176"/>
      <c r="F14" s="176"/>
      <c r="G14" s="176"/>
      <c r="H14" s="176"/>
      <c r="I14" s="177"/>
    </row>
    <row r="16" spans="1:12">
      <c r="A16" s="24" t="s">
        <v>272</v>
      </c>
    </row>
    <row r="17" spans="1:9" ht="30.75" customHeight="1">
      <c r="B17" s="184" t="s">
        <v>243</v>
      </c>
      <c r="C17" s="185"/>
      <c r="D17" s="185"/>
      <c r="E17" s="185"/>
      <c r="F17" s="185"/>
      <c r="G17" s="185"/>
      <c r="H17" s="185"/>
      <c r="I17" s="186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61" t="s">
        <v>136</v>
      </c>
      <c r="C22" s="161"/>
      <c r="D22" s="161" t="s">
        <v>5</v>
      </c>
      <c r="E22" s="161" t="s">
        <v>174</v>
      </c>
      <c r="F22" s="161" t="s">
        <v>175</v>
      </c>
      <c r="G22" s="161" t="s">
        <v>63</v>
      </c>
      <c r="H22" s="161" t="s">
        <v>64</v>
      </c>
      <c r="I22" s="161" t="s">
        <v>176</v>
      </c>
    </row>
    <row r="23" spans="1:9">
      <c r="B23" s="20" t="s">
        <v>6</v>
      </c>
      <c r="C23" s="20" t="s">
        <v>138</v>
      </c>
      <c r="D23" s="162"/>
      <c r="E23" s="162"/>
      <c r="F23" s="162"/>
      <c r="G23" s="162"/>
      <c r="H23" s="162"/>
      <c r="I23" s="162"/>
    </row>
    <row r="24" spans="1:9">
      <c r="B24" s="42" t="s">
        <v>6</v>
      </c>
      <c r="C24" s="43"/>
      <c r="D24" s="44"/>
      <c r="E24" s="44"/>
      <c r="F24" s="44"/>
      <c r="G24" s="44"/>
      <c r="H24" s="44"/>
      <c r="I24" s="45"/>
    </row>
    <row r="25" spans="1:9">
      <c r="B25" s="163" t="s">
        <v>256</v>
      </c>
      <c r="C25" s="166" t="s">
        <v>73</v>
      </c>
      <c r="D25" s="21" t="s">
        <v>7</v>
      </c>
      <c r="E25" s="163"/>
      <c r="F25" s="163"/>
      <c r="G25" s="163"/>
      <c r="H25" s="163"/>
      <c r="I25" s="163"/>
    </row>
    <row r="26" spans="1:9">
      <c r="B26" s="164"/>
      <c r="C26" s="167"/>
      <c r="D26" s="22"/>
      <c r="E26" s="164"/>
      <c r="F26" s="164"/>
      <c r="G26" s="164"/>
      <c r="H26" s="164"/>
      <c r="I26" s="164"/>
    </row>
    <row r="27" spans="1:9">
      <c r="B27" s="164"/>
      <c r="C27" s="167"/>
      <c r="D27" s="11" t="s">
        <v>8</v>
      </c>
      <c r="E27" s="164"/>
      <c r="F27" s="164"/>
      <c r="G27" s="164"/>
      <c r="H27" s="164"/>
      <c r="I27" s="164"/>
    </row>
    <row r="28" spans="1:9">
      <c r="B28" s="164"/>
      <c r="C28" s="167"/>
      <c r="D28" s="22"/>
      <c r="E28" s="164"/>
      <c r="F28" s="164"/>
      <c r="G28" s="164"/>
      <c r="H28" s="164"/>
      <c r="I28" s="164"/>
    </row>
    <row r="29" spans="1:9">
      <c r="B29" s="164"/>
      <c r="C29" s="167"/>
      <c r="D29" s="11" t="s">
        <v>9</v>
      </c>
      <c r="E29" s="164"/>
      <c r="F29" s="164"/>
      <c r="G29" s="164"/>
      <c r="H29" s="164"/>
      <c r="I29" s="164"/>
    </row>
    <row r="30" spans="1:9">
      <c r="B30" s="165"/>
      <c r="C30" s="168"/>
      <c r="D30" s="23"/>
      <c r="E30" s="165"/>
      <c r="F30" s="165"/>
      <c r="G30" s="165"/>
      <c r="H30" s="165"/>
      <c r="I30" s="165"/>
    </row>
    <row r="31" spans="1:9" ht="15" customHeight="1">
      <c r="B31" s="46" t="s">
        <v>137</v>
      </c>
      <c r="C31" s="47"/>
      <c r="D31" s="48"/>
      <c r="E31" s="48"/>
      <c r="F31" s="48"/>
      <c r="G31" s="48"/>
      <c r="H31" s="48"/>
      <c r="I31" s="49"/>
    </row>
    <row r="32" spans="1:9">
      <c r="B32" s="50"/>
      <c r="C32" s="51" t="s">
        <v>74</v>
      </c>
      <c r="D32" s="43"/>
      <c r="E32" s="44"/>
      <c r="F32" s="44"/>
      <c r="G32" s="44"/>
      <c r="H32" s="44"/>
      <c r="I32" s="45"/>
    </row>
    <row r="33" spans="2:9">
      <c r="B33" s="166" t="s">
        <v>73</v>
      </c>
      <c r="C33" s="163"/>
      <c r="D33" s="21" t="s">
        <v>10</v>
      </c>
      <c r="E33" s="163"/>
      <c r="F33" s="163"/>
      <c r="G33" s="163"/>
      <c r="H33" s="163"/>
      <c r="I33" s="163"/>
    </row>
    <row r="34" spans="2:9">
      <c r="B34" s="167"/>
      <c r="C34" s="164"/>
      <c r="D34" s="22"/>
      <c r="E34" s="164"/>
      <c r="F34" s="164"/>
      <c r="G34" s="164"/>
      <c r="H34" s="164"/>
      <c r="I34" s="164"/>
    </row>
    <row r="35" spans="2:9">
      <c r="B35" s="167"/>
      <c r="C35" s="164"/>
      <c r="D35" s="11" t="s">
        <v>11</v>
      </c>
      <c r="E35" s="164"/>
      <c r="F35" s="164"/>
      <c r="G35" s="164"/>
      <c r="H35" s="164"/>
      <c r="I35" s="164"/>
    </row>
    <row r="36" spans="2:9">
      <c r="B36" s="167"/>
      <c r="C36" s="164"/>
      <c r="D36" s="22"/>
      <c r="E36" s="164"/>
      <c r="F36" s="164"/>
      <c r="G36" s="164"/>
      <c r="H36" s="164"/>
      <c r="I36" s="164"/>
    </row>
    <row r="37" spans="2:9">
      <c r="B37" s="167"/>
      <c r="C37" s="164"/>
      <c r="D37" s="11" t="s">
        <v>139</v>
      </c>
      <c r="E37" s="164"/>
      <c r="F37" s="164"/>
      <c r="G37" s="164"/>
      <c r="H37" s="164"/>
      <c r="I37" s="164"/>
    </row>
    <row r="38" spans="2:9">
      <c r="B38" s="167"/>
      <c r="C38" s="164"/>
      <c r="D38" s="22"/>
      <c r="E38" s="164"/>
      <c r="F38" s="164"/>
      <c r="G38" s="164"/>
      <c r="H38" s="164"/>
      <c r="I38" s="164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>
      <c r="B40" s="50"/>
      <c r="C40" s="51" t="s">
        <v>12</v>
      </c>
      <c r="D40" s="43"/>
      <c r="E40" s="44"/>
      <c r="F40" s="44"/>
      <c r="G40" s="44"/>
      <c r="H40" s="44"/>
      <c r="I40" s="45"/>
    </row>
    <row r="41" spans="2:9" ht="15" customHeight="1">
      <c r="B41" s="167" t="s">
        <v>73</v>
      </c>
      <c r="C41" s="164"/>
      <c r="D41" s="11" t="s">
        <v>10</v>
      </c>
      <c r="E41" s="164"/>
      <c r="F41" s="164"/>
      <c r="G41" s="164"/>
      <c r="H41" s="164"/>
      <c r="I41" s="164"/>
    </row>
    <row r="42" spans="2:9">
      <c r="B42" s="167"/>
      <c r="C42" s="164"/>
      <c r="D42" s="22"/>
      <c r="E42" s="164"/>
      <c r="F42" s="164"/>
      <c r="G42" s="164"/>
      <c r="H42" s="164"/>
      <c r="I42" s="164"/>
    </row>
    <row r="43" spans="2:9">
      <c r="B43" s="167"/>
      <c r="C43" s="164"/>
      <c r="D43" s="11" t="s">
        <v>11</v>
      </c>
      <c r="E43" s="164"/>
      <c r="F43" s="164"/>
      <c r="G43" s="164"/>
      <c r="H43" s="164"/>
      <c r="I43" s="164"/>
    </row>
    <row r="44" spans="2:9">
      <c r="B44" s="167"/>
      <c r="C44" s="164"/>
      <c r="D44" s="22"/>
      <c r="E44" s="164"/>
      <c r="F44" s="164"/>
      <c r="G44" s="164"/>
      <c r="H44" s="164"/>
      <c r="I44" s="164"/>
    </row>
    <row r="45" spans="2:9">
      <c r="B45" s="167"/>
      <c r="C45" s="164"/>
      <c r="D45" s="11" t="s">
        <v>13</v>
      </c>
      <c r="E45" s="164"/>
      <c r="F45" s="164"/>
      <c r="G45" s="164"/>
      <c r="H45" s="164"/>
      <c r="I45" s="164"/>
    </row>
    <row r="46" spans="2:9">
      <c r="B46" s="167"/>
      <c r="C46" s="164"/>
      <c r="D46" s="22"/>
      <c r="E46" s="164"/>
      <c r="F46" s="164"/>
      <c r="G46" s="164"/>
      <c r="H46" s="164"/>
      <c r="I46" s="164"/>
    </row>
    <row r="47" spans="2:9">
      <c r="B47" s="12" t="s">
        <v>0</v>
      </c>
      <c r="C47" s="12" t="s">
        <v>1</v>
      </c>
      <c r="D47" s="12" t="s">
        <v>2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</row>
    <row r="48" spans="2:9">
      <c r="B48" s="50"/>
      <c r="C48" s="51" t="s">
        <v>14</v>
      </c>
      <c r="D48" s="43"/>
      <c r="E48" s="44"/>
      <c r="F48" s="44"/>
      <c r="G48" s="44"/>
      <c r="H48" s="44"/>
      <c r="I48" s="45"/>
    </row>
    <row r="49" spans="2:9" ht="15" customHeight="1">
      <c r="B49" s="167" t="s">
        <v>73</v>
      </c>
      <c r="C49" s="164"/>
      <c r="D49" s="11" t="s">
        <v>10</v>
      </c>
      <c r="E49" s="164"/>
      <c r="F49" s="164"/>
      <c r="G49" s="164"/>
      <c r="H49" s="164"/>
      <c r="I49" s="164"/>
    </row>
    <row r="50" spans="2:9">
      <c r="B50" s="167"/>
      <c r="C50" s="164"/>
      <c r="D50" s="22"/>
      <c r="E50" s="164"/>
      <c r="F50" s="164"/>
      <c r="G50" s="164"/>
      <c r="H50" s="164"/>
      <c r="I50" s="164"/>
    </row>
    <row r="51" spans="2:9">
      <c r="B51" s="167"/>
      <c r="C51" s="164"/>
      <c r="D51" s="11" t="s">
        <v>11</v>
      </c>
      <c r="E51" s="164"/>
      <c r="F51" s="164"/>
      <c r="G51" s="164"/>
      <c r="H51" s="164"/>
      <c r="I51" s="164"/>
    </row>
    <row r="52" spans="2:9">
      <c r="B52" s="167"/>
      <c r="C52" s="164"/>
      <c r="D52" s="22"/>
      <c r="E52" s="164"/>
      <c r="F52" s="164"/>
      <c r="G52" s="164"/>
      <c r="H52" s="164"/>
      <c r="I52" s="164"/>
    </row>
    <row r="53" spans="2:9">
      <c r="B53" s="167"/>
      <c r="C53" s="164"/>
      <c r="D53" s="11" t="s">
        <v>13</v>
      </c>
      <c r="E53" s="164"/>
      <c r="F53" s="164"/>
      <c r="G53" s="164"/>
      <c r="H53" s="164"/>
      <c r="I53" s="164"/>
    </row>
    <row r="54" spans="2:9">
      <c r="B54" s="167"/>
      <c r="C54" s="164"/>
      <c r="D54" s="22"/>
      <c r="E54" s="164"/>
      <c r="F54" s="164"/>
      <c r="G54" s="164"/>
      <c r="H54" s="164"/>
      <c r="I54" s="164"/>
    </row>
    <row r="55" spans="2:9">
      <c r="B55" s="12" t="s">
        <v>0</v>
      </c>
      <c r="C55" s="12" t="s">
        <v>1</v>
      </c>
      <c r="D55" s="12" t="s">
        <v>2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</row>
    <row r="56" spans="2:9">
      <c r="B56" s="50"/>
      <c r="C56" s="51" t="s">
        <v>15</v>
      </c>
      <c r="D56" s="43"/>
      <c r="E56" s="44"/>
      <c r="F56" s="44"/>
      <c r="G56" s="44"/>
      <c r="H56" s="44"/>
      <c r="I56" s="45"/>
    </row>
    <row r="57" spans="2:9" ht="15" customHeight="1">
      <c r="B57" s="167" t="s">
        <v>73</v>
      </c>
      <c r="C57" s="164" t="s">
        <v>257</v>
      </c>
      <c r="D57" s="11" t="s">
        <v>10</v>
      </c>
      <c r="E57" s="164" t="s">
        <v>233</v>
      </c>
      <c r="F57" s="164">
        <v>21125475</v>
      </c>
      <c r="G57" s="164">
        <v>13529980</v>
      </c>
      <c r="H57" s="164">
        <v>29887120</v>
      </c>
      <c r="I57" s="164" t="s">
        <v>233</v>
      </c>
    </row>
    <row r="58" spans="2:9" ht="31.5" customHeight="1">
      <c r="B58" s="167"/>
      <c r="C58" s="164"/>
      <c r="D58" s="22" t="s">
        <v>248</v>
      </c>
      <c r="E58" s="164"/>
      <c r="F58" s="164"/>
      <c r="G58" s="164"/>
      <c r="H58" s="164"/>
      <c r="I58" s="164"/>
    </row>
    <row r="59" spans="2:9">
      <c r="B59" s="167"/>
      <c r="C59" s="164"/>
      <c r="D59" s="11" t="s">
        <v>11</v>
      </c>
      <c r="E59" s="164"/>
      <c r="F59" s="164"/>
      <c r="G59" s="164"/>
      <c r="H59" s="164"/>
      <c r="I59" s="164"/>
    </row>
    <row r="60" spans="2:9" ht="51">
      <c r="B60" s="167"/>
      <c r="C60" s="164"/>
      <c r="D60" s="22" t="s">
        <v>232</v>
      </c>
      <c r="E60" s="164"/>
      <c r="F60" s="164"/>
      <c r="G60" s="164"/>
      <c r="H60" s="164"/>
      <c r="I60" s="164"/>
    </row>
    <row r="61" spans="2:9">
      <c r="B61" s="167"/>
      <c r="C61" s="164"/>
      <c r="D61" s="11" t="s">
        <v>13</v>
      </c>
      <c r="E61" s="164"/>
      <c r="F61" s="164"/>
      <c r="G61" s="164"/>
      <c r="H61" s="164"/>
      <c r="I61" s="164"/>
    </row>
    <row r="62" spans="2:9">
      <c r="B62" s="167"/>
      <c r="C62" s="164"/>
      <c r="D62" s="22" t="s">
        <v>243</v>
      </c>
      <c r="E62" s="164"/>
      <c r="F62" s="164"/>
      <c r="G62" s="164"/>
      <c r="H62" s="164"/>
      <c r="I62" s="164"/>
    </row>
    <row r="63" spans="2:9">
      <c r="B63" s="12" t="s">
        <v>0</v>
      </c>
      <c r="C63" s="12" t="s">
        <v>1</v>
      </c>
      <c r="D63" s="12" t="s">
        <v>2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</row>
  </sheetData>
  <mergeCells count="48">
    <mergeCell ref="B17:I17"/>
    <mergeCell ref="B3:C3"/>
    <mergeCell ref="D3:I3"/>
    <mergeCell ref="B8:I8"/>
    <mergeCell ref="B11:I11"/>
    <mergeCell ref="B14:I14"/>
    <mergeCell ref="I22:I23"/>
    <mergeCell ref="B25:B30"/>
    <mergeCell ref="C25:C30"/>
    <mergeCell ref="E25:E30"/>
    <mergeCell ref="F25:F30"/>
    <mergeCell ref="G25:G30"/>
    <mergeCell ref="H25:H30"/>
    <mergeCell ref="I25:I30"/>
    <mergeCell ref="B22:C22"/>
    <mergeCell ref="D22:D23"/>
    <mergeCell ref="E22:E23"/>
    <mergeCell ref="F22:F23"/>
    <mergeCell ref="G22:G23"/>
    <mergeCell ref="H22:H23"/>
    <mergeCell ref="I33:I38"/>
    <mergeCell ref="B41:B46"/>
    <mergeCell ref="C41:C46"/>
    <mergeCell ref="E41:E46"/>
    <mergeCell ref="F41:F46"/>
    <mergeCell ref="G41:G46"/>
    <mergeCell ref="H41:H46"/>
    <mergeCell ref="I41:I46"/>
    <mergeCell ref="B33:B38"/>
    <mergeCell ref="C33:C38"/>
    <mergeCell ref="E33:E38"/>
    <mergeCell ref="F33:F38"/>
    <mergeCell ref="G33:G38"/>
    <mergeCell ref="H33:H38"/>
    <mergeCell ref="I49:I54"/>
    <mergeCell ref="B57:B62"/>
    <mergeCell ref="C57:C62"/>
    <mergeCell ref="E57:E62"/>
    <mergeCell ref="F57:F62"/>
    <mergeCell ref="G57:G62"/>
    <mergeCell ref="H57:H62"/>
    <mergeCell ref="I57:I62"/>
    <mergeCell ref="B49:B54"/>
    <mergeCell ref="C49:C54"/>
    <mergeCell ref="E49:E54"/>
    <mergeCell ref="F49:F54"/>
    <mergeCell ref="G49:G54"/>
    <mergeCell ref="H49:H5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K9"/>
  <sheetViews>
    <sheetView topLeftCell="A6" zoomScale="85" zoomScaleNormal="85" workbookViewId="0">
      <selection activeCell="A22" sqref="A22"/>
    </sheetView>
  </sheetViews>
  <sheetFormatPr defaultRowHeight="15"/>
  <cols>
    <col min="1" max="1" width="29.42578125" customWidth="1"/>
    <col min="2" max="3" width="16.7109375" customWidth="1"/>
    <col min="4" max="4" width="15.42578125" customWidth="1"/>
    <col min="5" max="5" width="12.85546875" customWidth="1"/>
    <col min="6" max="6" width="12.7109375" customWidth="1"/>
    <col min="7" max="7" width="13" customWidth="1"/>
    <col min="8" max="8" width="13.7109375" customWidth="1"/>
    <col min="9" max="9" width="42.85546875" customWidth="1"/>
    <col min="10" max="10" width="33.42578125" customWidth="1"/>
    <col min="11" max="11" width="19.140625" customWidth="1"/>
  </cols>
  <sheetData>
    <row r="1" spans="1:11">
      <c r="A1" s="4" t="s">
        <v>75</v>
      </c>
    </row>
    <row r="3" spans="1:11">
      <c r="A3" s="17" t="s">
        <v>16</v>
      </c>
      <c r="B3" s="18"/>
      <c r="C3" s="18"/>
      <c r="D3" s="19"/>
      <c r="E3" s="19"/>
      <c r="F3" s="19"/>
      <c r="G3" s="17"/>
      <c r="H3" s="17"/>
      <c r="I3" s="17"/>
      <c r="J3" s="17"/>
      <c r="K3" s="17"/>
    </row>
    <row r="5" spans="1:11">
      <c r="A5" s="199" t="s">
        <v>140</v>
      </c>
      <c r="B5" s="199" t="s">
        <v>141</v>
      </c>
      <c r="C5" s="199" t="s">
        <v>142</v>
      </c>
      <c r="D5" s="199" t="s">
        <v>17</v>
      </c>
      <c r="E5" s="199"/>
      <c r="F5" s="199"/>
      <c r="G5" s="199"/>
      <c r="H5" s="199"/>
      <c r="I5" s="199" t="s">
        <v>148</v>
      </c>
      <c r="J5" s="199" t="s">
        <v>149</v>
      </c>
      <c r="K5" s="199" t="s">
        <v>228</v>
      </c>
    </row>
    <row r="6" spans="1:11">
      <c r="A6" s="199"/>
      <c r="B6" s="199"/>
      <c r="C6" s="199"/>
      <c r="D6" s="200" t="s">
        <v>143</v>
      </c>
      <c r="E6" s="201" t="s">
        <v>18</v>
      </c>
      <c r="F6" s="201"/>
      <c r="G6" s="201" t="s">
        <v>19</v>
      </c>
      <c r="H6" s="201"/>
      <c r="I6" s="199"/>
      <c r="J6" s="199"/>
      <c r="K6" s="199"/>
    </row>
    <row r="7" spans="1:11" ht="24.75" customHeight="1">
      <c r="A7" s="199"/>
      <c r="B7" s="199"/>
      <c r="C7" s="199"/>
      <c r="D7" s="200"/>
      <c r="E7" s="40" t="s">
        <v>144</v>
      </c>
      <c r="F7" s="40" t="s">
        <v>145</v>
      </c>
      <c r="G7" s="40" t="s">
        <v>146</v>
      </c>
      <c r="H7" s="40" t="s">
        <v>147</v>
      </c>
      <c r="I7" s="199"/>
      <c r="J7" s="199"/>
      <c r="K7" s="199"/>
    </row>
    <row r="8" spans="1:11" ht="282" customHeight="1">
      <c r="A8" s="198" t="s">
        <v>280</v>
      </c>
      <c r="B8" s="190">
        <v>1167</v>
      </c>
      <c r="C8" s="190" t="s">
        <v>231</v>
      </c>
      <c r="D8" s="190" t="s">
        <v>239</v>
      </c>
      <c r="E8" s="196"/>
      <c r="F8" s="192">
        <v>2026</v>
      </c>
      <c r="G8" s="190"/>
      <c r="H8" s="192">
        <v>2026</v>
      </c>
      <c r="I8" s="194" t="s">
        <v>255</v>
      </c>
      <c r="J8" s="190" t="s">
        <v>233</v>
      </c>
      <c r="K8" s="190" t="s">
        <v>283</v>
      </c>
    </row>
    <row r="9" spans="1:11" ht="282" customHeight="1">
      <c r="A9" s="198"/>
      <c r="B9" s="191"/>
      <c r="C9" s="191"/>
      <c r="D9" s="191"/>
      <c r="E9" s="197"/>
      <c r="F9" s="193"/>
      <c r="G9" s="191"/>
      <c r="H9" s="193"/>
      <c r="I9" s="195"/>
      <c r="J9" s="191"/>
      <c r="K9" s="191"/>
    </row>
  </sheetData>
  <mergeCells count="21">
    <mergeCell ref="K5:K7"/>
    <mergeCell ref="A5:A7"/>
    <mergeCell ref="B5:B7"/>
    <mergeCell ref="D5:H5"/>
    <mergeCell ref="I5:I7"/>
    <mergeCell ref="J5:J7"/>
    <mergeCell ref="D6:D7"/>
    <mergeCell ref="E6:F6"/>
    <mergeCell ref="G6:H6"/>
    <mergeCell ref="C5:C7"/>
    <mergeCell ref="B8:B9"/>
    <mergeCell ref="C8:C9"/>
    <mergeCell ref="D8:D9"/>
    <mergeCell ref="E8:E9"/>
    <mergeCell ref="A8:A9"/>
    <mergeCell ref="K8:K9"/>
    <mergeCell ref="F8:F9"/>
    <mergeCell ref="G8:G9"/>
    <mergeCell ref="H8:H9"/>
    <mergeCell ref="I8:I9"/>
    <mergeCell ref="J8:J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XFA36"/>
  <sheetViews>
    <sheetView zoomScale="115" zoomScaleNormal="115" workbookViewId="0">
      <selection activeCell="A10" sqref="A10:XFD32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7" width="10.5703125" bestFit="1" customWidth="1"/>
    <col min="8" max="8" width="12.42578125" customWidth="1"/>
    <col min="9" max="9" width="13.85546875" customWidth="1"/>
  </cols>
  <sheetData>
    <row r="1" spans="1:9">
      <c r="A1" s="4" t="s">
        <v>226</v>
      </c>
    </row>
    <row r="3" spans="1:9" ht="17.25">
      <c r="A3" s="17" t="s">
        <v>150</v>
      </c>
      <c r="B3" s="27"/>
      <c r="C3" s="18"/>
      <c r="D3" s="18"/>
      <c r="E3" s="18"/>
      <c r="F3" s="19"/>
      <c r="G3" s="19"/>
      <c r="H3" s="19"/>
      <c r="I3" s="17"/>
    </row>
    <row r="5" spans="1:9">
      <c r="B5" s="14" t="s">
        <v>20</v>
      </c>
      <c r="C5" s="14" t="s">
        <v>21</v>
      </c>
    </row>
    <row r="6" spans="1:9">
      <c r="B6" s="121">
        <v>1167</v>
      </c>
      <c r="C6" s="122" t="s">
        <v>231</v>
      </c>
    </row>
    <row r="8" spans="1:9" ht="15.75">
      <c r="A8" s="4" t="s">
        <v>151</v>
      </c>
      <c r="C8" s="24"/>
      <c r="D8" s="24"/>
      <c r="E8" s="24"/>
      <c r="F8" s="24"/>
      <c r="G8" s="24"/>
      <c r="H8" s="24"/>
      <c r="I8" s="24"/>
    </row>
    <row r="10" spans="1:9">
      <c r="B10" s="28" t="s">
        <v>22</v>
      </c>
      <c r="C10" s="122">
        <v>1167</v>
      </c>
      <c r="D10" s="199" t="s">
        <v>70</v>
      </c>
      <c r="E10" s="199"/>
      <c r="F10" s="199"/>
      <c r="G10" s="199"/>
      <c r="H10" s="199"/>
      <c r="I10" s="199"/>
    </row>
    <row r="11" spans="1:9">
      <c r="B11" s="28" t="s">
        <v>23</v>
      </c>
      <c r="C11" s="122">
        <v>42012</v>
      </c>
      <c r="D11" s="162" t="s">
        <v>174</v>
      </c>
      <c r="E11" s="162" t="s">
        <v>175</v>
      </c>
      <c r="F11" s="199" t="s">
        <v>24</v>
      </c>
      <c r="G11" s="199" t="s">
        <v>28</v>
      </c>
      <c r="H11" s="199" t="s">
        <v>177</v>
      </c>
      <c r="I11" s="208" t="s">
        <v>152</v>
      </c>
    </row>
    <row r="12" spans="1:9" ht="25.5">
      <c r="B12" s="28" t="s">
        <v>10</v>
      </c>
      <c r="C12" s="25" t="s">
        <v>248</v>
      </c>
      <c r="D12" s="205"/>
      <c r="E12" s="205"/>
      <c r="F12" s="199"/>
      <c r="G12" s="199"/>
      <c r="H12" s="199"/>
      <c r="I12" s="208"/>
    </row>
    <row r="13" spans="1:9" ht="38.25">
      <c r="B13" s="28" t="s">
        <v>25</v>
      </c>
      <c r="C13" s="25" t="s">
        <v>232</v>
      </c>
      <c r="D13" s="205"/>
      <c r="E13" s="205"/>
      <c r="F13" s="199"/>
      <c r="G13" s="199"/>
      <c r="H13" s="199"/>
      <c r="I13" s="208"/>
    </row>
    <row r="14" spans="1:9" ht="17.25">
      <c r="B14" s="28" t="s">
        <v>153</v>
      </c>
      <c r="C14" s="152" t="s">
        <v>243</v>
      </c>
      <c r="D14" s="205"/>
      <c r="E14" s="205"/>
      <c r="F14" s="199"/>
      <c r="G14" s="199"/>
      <c r="H14" s="199"/>
      <c r="I14" s="208"/>
    </row>
    <row r="15" spans="1:9">
      <c r="B15" s="41" t="s">
        <v>154</v>
      </c>
      <c r="C15" s="151" t="s">
        <v>277</v>
      </c>
      <c r="D15" s="206"/>
      <c r="E15" s="206"/>
      <c r="F15" s="207"/>
      <c r="G15" s="207"/>
      <c r="H15" s="207"/>
      <c r="I15" s="209"/>
    </row>
    <row r="16" spans="1:9">
      <c r="B16" s="203" t="s">
        <v>26</v>
      </c>
      <c r="C16" s="204"/>
      <c r="D16" s="29"/>
      <c r="E16" s="29"/>
      <c r="F16" s="29"/>
      <c r="G16" s="29"/>
      <c r="H16" s="29"/>
      <c r="I16" s="30"/>
    </row>
    <row r="17" spans="1:16381">
      <c r="B17" s="36" t="s">
        <v>155</v>
      </c>
      <c r="C17" s="37" t="s">
        <v>76</v>
      </c>
      <c r="D17" s="38"/>
      <c r="E17" s="38"/>
      <c r="F17" s="38"/>
      <c r="G17" s="38"/>
      <c r="H17" s="38"/>
      <c r="I17" s="39"/>
    </row>
    <row r="18" spans="1:16381" ht="38.25">
      <c r="B18" s="34" t="s">
        <v>245</v>
      </c>
      <c r="C18" s="35" t="s">
        <v>239</v>
      </c>
      <c r="D18" s="32"/>
      <c r="E18" s="33"/>
      <c r="F18" s="33"/>
      <c r="G18" s="33"/>
      <c r="H18" s="33"/>
      <c r="I18" s="127" t="s">
        <v>249</v>
      </c>
    </row>
    <row r="19" spans="1:16381">
      <c r="B19" s="202" t="s">
        <v>27</v>
      </c>
      <c r="C19" s="202"/>
      <c r="D19" s="123" t="s">
        <v>233</v>
      </c>
      <c r="E19" s="124">
        <v>21125475</v>
      </c>
      <c r="F19" s="124">
        <v>13529980</v>
      </c>
      <c r="G19" s="123">
        <v>29887120</v>
      </c>
      <c r="H19" s="123" t="s">
        <v>233</v>
      </c>
      <c r="I19" s="155" t="s">
        <v>28</v>
      </c>
    </row>
    <row r="20" spans="1:16381" s="5" customFormat="1" ht="16.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/>
    <row r="22" spans="1:16381">
      <c r="B22" s="28" t="s">
        <v>22</v>
      </c>
      <c r="C22" s="122">
        <v>1167</v>
      </c>
      <c r="D22" s="199" t="s">
        <v>70</v>
      </c>
      <c r="E22" s="199"/>
      <c r="F22" s="199"/>
      <c r="G22" s="199"/>
      <c r="H22" s="199"/>
      <c r="I22" s="199"/>
    </row>
    <row r="23" spans="1:16381" ht="15" customHeight="1">
      <c r="B23" s="28" t="s">
        <v>23</v>
      </c>
      <c r="C23" s="122">
        <v>42009</v>
      </c>
      <c r="D23" s="162" t="s">
        <v>174</v>
      </c>
      <c r="E23" s="162" t="s">
        <v>175</v>
      </c>
      <c r="F23" s="199" t="s">
        <v>24</v>
      </c>
      <c r="G23" s="199" t="s">
        <v>28</v>
      </c>
      <c r="H23" s="199" t="s">
        <v>177</v>
      </c>
      <c r="I23" s="208" t="s">
        <v>152</v>
      </c>
    </row>
    <row r="24" spans="1:16381" ht="25.5">
      <c r="B24" s="28" t="s">
        <v>10</v>
      </c>
      <c r="C24" s="25" t="s">
        <v>241</v>
      </c>
      <c r="D24" s="205"/>
      <c r="E24" s="205"/>
      <c r="F24" s="199"/>
      <c r="G24" s="199"/>
      <c r="H24" s="199"/>
      <c r="I24" s="208"/>
    </row>
    <row r="25" spans="1:16381" ht="38.25">
      <c r="B25" s="28" t="s">
        <v>25</v>
      </c>
      <c r="C25" s="25" t="s">
        <v>242</v>
      </c>
      <c r="D25" s="205"/>
      <c r="E25" s="205"/>
      <c r="F25" s="199"/>
      <c r="G25" s="199"/>
      <c r="H25" s="199"/>
      <c r="I25" s="208"/>
    </row>
    <row r="26" spans="1:16381" ht="17.25">
      <c r="B26" s="28" t="s">
        <v>153</v>
      </c>
      <c r="C26" s="150" t="s">
        <v>243</v>
      </c>
      <c r="D26" s="205"/>
      <c r="E26" s="205"/>
      <c r="F26" s="199"/>
      <c r="G26" s="199"/>
      <c r="H26" s="199"/>
      <c r="I26" s="208"/>
    </row>
    <row r="27" spans="1:16381">
      <c r="B27" s="41" t="s">
        <v>154</v>
      </c>
      <c r="C27" s="151" t="s">
        <v>277</v>
      </c>
      <c r="D27" s="206"/>
      <c r="E27" s="206"/>
      <c r="F27" s="207"/>
      <c r="G27" s="207"/>
      <c r="H27" s="207"/>
      <c r="I27" s="209"/>
    </row>
    <row r="28" spans="1:16381">
      <c r="B28" s="203" t="s">
        <v>26</v>
      </c>
      <c r="C28" s="204"/>
      <c r="D28" s="29"/>
      <c r="E28" s="29"/>
      <c r="F28" s="29"/>
      <c r="G28" s="29"/>
      <c r="H28" s="29"/>
      <c r="I28" s="30"/>
    </row>
    <row r="29" spans="1:16381">
      <c r="B29" s="36" t="s">
        <v>155</v>
      </c>
      <c r="C29" s="37" t="s">
        <v>76</v>
      </c>
      <c r="D29" s="38"/>
      <c r="E29" s="38"/>
      <c r="F29" s="38"/>
      <c r="G29" s="38"/>
      <c r="H29" s="38"/>
      <c r="I29" s="39"/>
    </row>
    <row r="30" spans="1:16381">
      <c r="B30" s="34" t="s">
        <v>246</v>
      </c>
      <c r="C30" s="34" t="s">
        <v>244</v>
      </c>
      <c r="D30" s="32"/>
      <c r="E30" s="153">
        <v>1</v>
      </c>
      <c r="F30" s="153">
        <v>1</v>
      </c>
      <c r="G30" s="153">
        <v>1</v>
      </c>
      <c r="H30" s="153">
        <v>1</v>
      </c>
      <c r="I30" s="127"/>
    </row>
    <row r="31" spans="1:16381" ht="25.5">
      <c r="B31" s="34" t="s">
        <v>245</v>
      </c>
      <c r="C31" s="35" t="s">
        <v>247</v>
      </c>
      <c r="D31" s="32"/>
      <c r="E31" s="33"/>
      <c r="F31" s="33"/>
      <c r="G31" s="33"/>
      <c r="H31" s="33"/>
      <c r="I31" s="154" t="s">
        <v>252</v>
      </c>
    </row>
    <row r="32" spans="1:16381">
      <c r="B32" s="202" t="s">
        <v>27</v>
      </c>
      <c r="C32" s="202"/>
      <c r="D32" s="31"/>
      <c r="E32" s="124">
        <v>7000000</v>
      </c>
      <c r="F32" s="124">
        <v>12500000</v>
      </c>
      <c r="G32" s="31"/>
      <c r="H32" s="31"/>
      <c r="I32" s="154" t="s">
        <v>252</v>
      </c>
    </row>
    <row r="33" spans="1:3" ht="16.5" customHeight="1"/>
    <row r="34" spans="1:3" ht="16.5" customHeight="1"/>
    <row r="35" spans="1:3">
      <c r="A35" s="120" t="s">
        <v>227</v>
      </c>
      <c r="B35" s="120"/>
      <c r="C35" s="120"/>
    </row>
    <row r="36" spans="1:3">
      <c r="B36" s="119"/>
    </row>
  </sheetData>
  <mergeCells count="18">
    <mergeCell ref="B28:C28"/>
    <mergeCell ref="B32:C32"/>
    <mergeCell ref="D22:I22"/>
    <mergeCell ref="D23:D27"/>
    <mergeCell ref="E23:E27"/>
    <mergeCell ref="F23:F27"/>
    <mergeCell ref="G23:G27"/>
    <mergeCell ref="H23:H27"/>
    <mergeCell ref="I23:I27"/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L42"/>
  <sheetViews>
    <sheetView zoomScaleNormal="100" workbookViewId="0">
      <selection activeCell="K9" sqref="K9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77</v>
      </c>
    </row>
    <row r="3" spans="1:12" ht="29.25" customHeight="1">
      <c r="B3" s="210" t="s">
        <v>156</v>
      </c>
      <c r="C3" s="210"/>
      <c r="D3" s="210"/>
      <c r="E3" s="210" t="s">
        <v>29</v>
      </c>
      <c r="F3" s="210"/>
      <c r="G3" s="211" t="s">
        <v>209</v>
      </c>
      <c r="H3" s="211" t="s">
        <v>218</v>
      </c>
      <c r="I3" s="211" t="s">
        <v>217</v>
      </c>
      <c r="J3" s="211" t="s">
        <v>216</v>
      </c>
      <c r="K3" s="211" t="s">
        <v>215</v>
      </c>
      <c r="L3" s="211" t="s">
        <v>214</v>
      </c>
    </row>
    <row r="4" spans="1:12" ht="126" customHeight="1">
      <c r="B4" s="108" t="s">
        <v>30</v>
      </c>
      <c r="C4" s="108" t="s">
        <v>31</v>
      </c>
      <c r="D4" s="108" t="s">
        <v>32</v>
      </c>
      <c r="E4" s="13" t="s">
        <v>6</v>
      </c>
      <c r="F4" s="13" t="s">
        <v>51</v>
      </c>
      <c r="G4" s="212"/>
      <c r="H4" s="212"/>
      <c r="I4" s="212"/>
      <c r="J4" s="212"/>
      <c r="K4" s="212"/>
      <c r="L4" s="212"/>
    </row>
    <row r="5" spans="1:12">
      <c r="B5" s="61"/>
      <c r="C5" s="61"/>
      <c r="D5" s="61"/>
      <c r="E5" s="13"/>
      <c r="F5" s="13"/>
      <c r="G5" s="108" t="s">
        <v>43</v>
      </c>
      <c r="H5" s="110">
        <f>H6+H18</f>
        <v>0</v>
      </c>
      <c r="I5" s="110">
        <f>I8+I27</f>
        <v>28125475</v>
      </c>
      <c r="J5" s="110">
        <f>J8+J27</f>
        <v>26029980</v>
      </c>
      <c r="K5" s="110">
        <f t="shared" ref="K5:L5" si="0">K6+K18</f>
        <v>29887120</v>
      </c>
      <c r="L5" s="110">
        <f t="shared" si="0"/>
        <v>0</v>
      </c>
    </row>
    <row r="6" spans="1:12" ht="25.5">
      <c r="B6" s="53"/>
      <c r="C6" s="53"/>
      <c r="D6" s="53"/>
      <c r="E6" s="52">
        <v>1167</v>
      </c>
      <c r="F6" s="52"/>
      <c r="G6" s="68" t="s">
        <v>235</v>
      </c>
      <c r="H6" s="52">
        <f>H8</f>
        <v>0</v>
      </c>
      <c r="I6" s="157">
        <f>I8+I27</f>
        <v>28125475</v>
      </c>
      <c r="J6" s="157">
        <f>J8+J27</f>
        <v>26029980</v>
      </c>
      <c r="K6" s="157">
        <f>K8+K27</f>
        <v>29887120</v>
      </c>
      <c r="L6" s="52">
        <f t="shared" ref="L6" si="1">L8</f>
        <v>0</v>
      </c>
    </row>
    <row r="7" spans="1:12">
      <c r="B7" s="53"/>
      <c r="C7" s="53"/>
      <c r="D7" s="53"/>
      <c r="E7" s="52"/>
      <c r="F7" s="52"/>
      <c r="G7" s="67" t="s">
        <v>234</v>
      </c>
      <c r="H7" s="52"/>
      <c r="I7" s="52"/>
      <c r="J7" s="52"/>
      <c r="K7" s="52"/>
      <c r="L7" s="52"/>
    </row>
    <row r="8" spans="1:12" ht="38.25">
      <c r="B8" s="53"/>
      <c r="C8" s="53"/>
      <c r="D8" s="53"/>
      <c r="E8" s="52"/>
      <c r="F8" s="52">
        <v>42009</v>
      </c>
      <c r="G8" s="68" t="s">
        <v>250</v>
      </c>
      <c r="H8" s="52">
        <f>H12</f>
        <v>0</v>
      </c>
      <c r="I8" s="157">
        <v>7000000</v>
      </c>
      <c r="J8" s="157">
        <v>12500000</v>
      </c>
      <c r="K8" s="52">
        <f t="shared" ref="K8:L8" si="2">K12</f>
        <v>0</v>
      </c>
      <c r="L8" s="52">
        <f t="shared" si="2"/>
        <v>0</v>
      </c>
    </row>
    <row r="9" spans="1:12">
      <c r="B9" s="53"/>
      <c r="C9" s="53"/>
      <c r="D9" s="53"/>
      <c r="E9" s="52"/>
      <c r="F9" s="52"/>
      <c r="G9" s="67" t="s">
        <v>210</v>
      </c>
      <c r="H9" s="52"/>
      <c r="I9" s="52"/>
      <c r="J9" s="52"/>
      <c r="K9" s="52"/>
      <c r="L9" s="52"/>
    </row>
    <row r="10" spans="1:12" ht="25.5">
      <c r="B10" s="53"/>
      <c r="C10" s="53"/>
      <c r="D10" s="53"/>
      <c r="E10" s="52"/>
      <c r="F10" s="52"/>
      <c r="G10" s="68" t="s">
        <v>237</v>
      </c>
      <c r="H10" s="52"/>
      <c r="I10" s="52"/>
      <c r="J10" s="52"/>
      <c r="K10" s="52"/>
      <c r="L10" s="52"/>
    </row>
    <row r="11" spans="1:12" ht="25.5">
      <c r="B11" s="53"/>
      <c r="C11" s="53"/>
      <c r="D11" s="53"/>
      <c r="E11" s="52"/>
      <c r="F11" s="52"/>
      <c r="G11" s="67" t="s">
        <v>251</v>
      </c>
      <c r="H11" s="52"/>
      <c r="I11" s="52"/>
      <c r="J11" s="52"/>
      <c r="K11" s="52"/>
      <c r="L11" s="52"/>
    </row>
    <row r="12" spans="1:12" ht="38.25">
      <c r="B12" s="53"/>
      <c r="C12" s="53"/>
      <c r="D12" s="53"/>
      <c r="E12" s="52"/>
      <c r="F12" s="52"/>
      <c r="G12" s="67" t="s">
        <v>197</v>
      </c>
      <c r="H12" s="52"/>
      <c r="I12" s="52"/>
      <c r="J12" s="52"/>
      <c r="K12" s="52"/>
      <c r="L12" s="52"/>
    </row>
    <row r="13" spans="1:12" ht="25.5">
      <c r="B13" s="53"/>
      <c r="C13" s="53"/>
      <c r="D13" s="53"/>
      <c r="E13" s="52"/>
      <c r="F13" s="52"/>
      <c r="G13" s="67" t="s">
        <v>198</v>
      </c>
      <c r="H13" s="52"/>
      <c r="I13" s="52"/>
      <c r="J13" s="52"/>
      <c r="K13" s="52"/>
      <c r="L13" s="52"/>
    </row>
    <row r="14" spans="1:12" ht="25.5">
      <c r="B14" s="53"/>
      <c r="C14" s="53"/>
      <c r="D14" s="53"/>
      <c r="E14" s="52"/>
      <c r="F14" s="52"/>
      <c r="G14" s="67" t="s">
        <v>199</v>
      </c>
      <c r="H14" s="52"/>
      <c r="I14" s="52"/>
      <c r="J14" s="52"/>
      <c r="K14" s="52"/>
      <c r="L14" s="52"/>
    </row>
    <row r="15" spans="1:12">
      <c r="B15" s="53"/>
      <c r="C15" s="53"/>
      <c r="D15" s="53"/>
      <c r="E15" s="52"/>
      <c r="F15" s="52"/>
      <c r="G15" s="67" t="s">
        <v>200</v>
      </c>
      <c r="H15" s="52"/>
      <c r="I15" s="52"/>
      <c r="J15" s="52"/>
      <c r="K15" s="52"/>
      <c r="L15" s="52"/>
    </row>
    <row r="16" spans="1:12">
      <c r="B16" s="53"/>
      <c r="C16" s="53"/>
      <c r="D16" s="53"/>
      <c r="E16" s="52"/>
      <c r="F16" s="52"/>
      <c r="G16" s="67"/>
      <c r="H16" s="52"/>
      <c r="I16" s="52"/>
      <c r="J16" s="52"/>
      <c r="K16" s="52"/>
      <c r="L16" s="52"/>
    </row>
    <row r="17" spans="2:12">
      <c r="B17" s="53"/>
      <c r="C17" s="53"/>
      <c r="D17" s="53"/>
      <c r="E17" s="52"/>
      <c r="F17" s="52"/>
      <c r="G17" s="67"/>
      <c r="H17" s="52"/>
      <c r="I17" s="52"/>
      <c r="J17" s="52"/>
      <c r="K17" s="52"/>
      <c r="L17" s="52"/>
    </row>
    <row r="18" spans="2:12" ht="25.5">
      <c r="B18" s="53"/>
      <c r="C18" s="53"/>
      <c r="D18" s="53"/>
      <c r="E18" s="52">
        <v>1167</v>
      </c>
      <c r="F18" s="52"/>
      <c r="G18" s="68" t="s">
        <v>235</v>
      </c>
      <c r="H18" s="52">
        <f>H20</f>
        <v>0</v>
      </c>
      <c r="I18" s="52">
        <f>I20</f>
        <v>0</v>
      </c>
      <c r="J18" s="52">
        <f t="shared" ref="J18:L18" si="3">J20</f>
        <v>0</v>
      </c>
      <c r="K18" s="52">
        <f t="shared" si="3"/>
        <v>0</v>
      </c>
      <c r="L18" s="52">
        <f t="shared" si="3"/>
        <v>0</v>
      </c>
    </row>
    <row r="19" spans="2:12">
      <c r="B19" s="53"/>
      <c r="C19" s="53"/>
      <c r="D19" s="53"/>
      <c r="E19" s="52"/>
      <c r="F19" s="52"/>
      <c r="G19" s="67" t="s">
        <v>234</v>
      </c>
      <c r="H19" s="52"/>
      <c r="I19" s="52"/>
      <c r="J19" s="52"/>
      <c r="K19" s="52"/>
      <c r="L19" s="52"/>
    </row>
    <row r="20" spans="2:12" ht="38.25">
      <c r="B20" s="53"/>
      <c r="C20" s="53"/>
      <c r="D20" s="53"/>
      <c r="E20" s="52"/>
      <c r="F20" s="52">
        <v>42012</v>
      </c>
      <c r="G20" s="68" t="s">
        <v>236</v>
      </c>
      <c r="H20" s="52">
        <f>H24</f>
        <v>0</v>
      </c>
      <c r="I20" s="52">
        <f t="shared" ref="I20:L20" si="4">I24</f>
        <v>0</v>
      </c>
      <c r="J20" s="52">
        <f t="shared" si="4"/>
        <v>0</v>
      </c>
      <c r="K20" s="52">
        <f t="shared" si="4"/>
        <v>0</v>
      </c>
      <c r="L20" s="52">
        <f t="shared" si="4"/>
        <v>0</v>
      </c>
    </row>
    <row r="21" spans="2:12">
      <c r="B21" s="53"/>
      <c r="C21" s="53"/>
      <c r="D21" s="53"/>
      <c r="E21" s="52"/>
      <c r="F21" s="52"/>
      <c r="G21" s="67" t="s">
        <v>210</v>
      </c>
      <c r="H21" s="52"/>
      <c r="I21" s="52"/>
      <c r="J21" s="52"/>
      <c r="K21" s="52"/>
      <c r="L21" s="52"/>
    </row>
    <row r="22" spans="2:12" ht="25.5">
      <c r="B22" s="53"/>
      <c r="C22" s="53"/>
      <c r="D22" s="53"/>
      <c r="E22" s="52"/>
      <c r="F22" s="52"/>
      <c r="G22" s="68" t="s">
        <v>237</v>
      </c>
      <c r="H22" s="52"/>
      <c r="I22" s="52"/>
      <c r="J22" s="52"/>
      <c r="K22" s="52"/>
      <c r="L22" s="52"/>
    </row>
    <row r="23" spans="2:12" ht="38.25">
      <c r="B23" s="53"/>
      <c r="C23" s="53"/>
      <c r="D23" s="53"/>
      <c r="E23" s="52"/>
      <c r="F23" s="52"/>
      <c r="G23" s="67" t="s">
        <v>208</v>
      </c>
      <c r="H23" s="52"/>
      <c r="I23" s="52"/>
      <c r="J23" s="52"/>
      <c r="K23" s="52"/>
      <c r="L23" s="52"/>
    </row>
    <row r="24" spans="2:12" ht="38.25">
      <c r="B24" s="53"/>
      <c r="C24" s="53"/>
      <c r="D24" s="53"/>
      <c r="E24" s="52"/>
      <c r="F24" s="52"/>
      <c r="G24" s="67" t="s">
        <v>197</v>
      </c>
      <c r="H24" s="52">
        <f>H25</f>
        <v>0</v>
      </c>
      <c r="I24" s="52">
        <f t="shared" ref="I24:L26" si="5">I25</f>
        <v>0</v>
      </c>
      <c r="J24" s="52">
        <f t="shared" si="5"/>
        <v>0</v>
      </c>
      <c r="K24" s="52">
        <f t="shared" si="5"/>
        <v>0</v>
      </c>
      <c r="L24" s="52">
        <f t="shared" si="5"/>
        <v>0</v>
      </c>
    </row>
    <row r="25" spans="2:12" ht="25.5">
      <c r="B25" s="53"/>
      <c r="C25" s="53"/>
      <c r="D25" s="53"/>
      <c r="E25" s="52"/>
      <c r="F25" s="52"/>
      <c r="G25" s="67" t="s">
        <v>198</v>
      </c>
      <c r="H25" s="52">
        <f>H26</f>
        <v>0</v>
      </c>
      <c r="I25" s="52">
        <f t="shared" si="5"/>
        <v>0</v>
      </c>
      <c r="J25" s="52">
        <f t="shared" si="5"/>
        <v>0</v>
      </c>
      <c r="K25" s="52">
        <f t="shared" si="5"/>
        <v>0</v>
      </c>
      <c r="L25" s="52">
        <f t="shared" si="5"/>
        <v>0</v>
      </c>
    </row>
    <row r="26" spans="2:12" ht="25.5">
      <c r="B26" s="53"/>
      <c r="C26" s="53"/>
      <c r="D26" s="53"/>
      <c r="E26" s="52"/>
      <c r="F26" s="52"/>
      <c r="G26" s="67" t="s">
        <v>199</v>
      </c>
      <c r="H26" s="52">
        <f>H27</f>
        <v>0</v>
      </c>
      <c r="I26" s="52"/>
      <c r="J26" s="52"/>
      <c r="K26" s="52"/>
      <c r="L26" s="52">
        <f t="shared" si="5"/>
        <v>0</v>
      </c>
    </row>
    <row r="27" spans="2:12">
      <c r="B27" s="53"/>
      <c r="C27" s="53"/>
      <c r="D27" s="53"/>
      <c r="E27" s="52"/>
      <c r="F27" s="52"/>
      <c r="G27" s="67" t="s">
        <v>200</v>
      </c>
      <c r="H27" s="52">
        <v>0</v>
      </c>
      <c r="I27" s="157">
        <v>21125475</v>
      </c>
      <c r="J27" s="157">
        <v>13529980</v>
      </c>
      <c r="K27" s="157">
        <v>29887120</v>
      </c>
      <c r="L27" s="157">
        <v>0</v>
      </c>
    </row>
    <row r="28" spans="2:12">
      <c r="B28" s="53"/>
      <c r="C28" s="53"/>
      <c r="D28" s="53"/>
      <c r="E28" s="52"/>
      <c r="F28" s="52"/>
      <c r="G28" s="67"/>
      <c r="H28" s="52"/>
      <c r="I28" s="52"/>
      <c r="J28" s="52"/>
      <c r="K28" s="52"/>
      <c r="L28" s="52"/>
    </row>
    <row r="29" spans="2:12" hidden="1">
      <c r="B29" s="53"/>
      <c r="C29" s="53"/>
      <c r="D29" s="53"/>
      <c r="E29" s="52"/>
      <c r="F29" s="52"/>
      <c r="G29" s="67"/>
      <c r="H29" s="52"/>
      <c r="I29" s="52"/>
      <c r="J29" s="52"/>
      <c r="K29" s="52"/>
      <c r="L29" s="52"/>
    </row>
    <row r="30" spans="2:12" hidden="1">
      <c r="B30" s="53"/>
      <c r="C30" s="53"/>
      <c r="D30" s="53"/>
      <c r="E30" s="52"/>
      <c r="F30" s="52"/>
      <c r="G30" s="68" t="s">
        <v>213</v>
      </c>
      <c r="H30" s="52"/>
      <c r="I30" s="52"/>
      <c r="J30" s="52"/>
      <c r="K30" s="52"/>
      <c r="L30" s="52"/>
    </row>
    <row r="31" spans="2:12" hidden="1">
      <c r="B31" s="53"/>
      <c r="C31" s="53"/>
      <c r="D31" s="53"/>
      <c r="E31" s="52"/>
      <c r="F31" s="52"/>
      <c r="G31" s="67" t="s">
        <v>207</v>
      </c>
      <c r="H31" s="52"/>
      <c r="I31" s="52"/>
      <c r="J31" s="52"/>
      <c r="K31" s="52"/>
      <c r="L31" s="52"/>
    </row>
    <row r="32" spans="2:12" hidden="1">
      <c r="B32" s="53"/>
      <c r="C32" s="53"/>
      <c r="D32" s="53"/>
      <c r="E32" s="52"/>
      <c r="F32" s="52"/>
      <c r="G32" s="68" t="s">
        <v>212</v>
      </c>
      <c r="H32" s="52"/>
      <c r="I32" s="52"/>
      <c r="J32" s="52"/>
      <c r="K32" s="52"/>
      <c r="L32" s="52"/>
    </row>
    <row r="33" spans="1:12" hidden="1">
      <c r="B33" s="53"/>
      <c r="C33" s="53"/>
      <c r="D33" s="53"/>
      <c r="E33" s="52"/>
      <c r="F33" s="52"/>
      <c r="G33" s="67" t="s">
        <v>210</v>
      </c>
      <c r="H33" s="52"/>
      <c r="I33" s="52"/>
      <c r="J33" s="52"/>
      <c r="K33" s="52"/>
      <c r="L33" s="52"/>
    </row>
    <row r="34" spans="1:12" hidden="1">
      <c r="B34" s="53"/>
      <c r="C34" s="53"/>
      <c r="D34" s="53"/>
      <c r="E34" s="52"/>
      <c r="F34" s="52"/>
      <c r="G34" s="68" t="s">
        <v>211</v>
      </c>
      <c r="H34" s="52"/>
      <c r="I34" s="52"/>
      <c r="J34" s="52"/>
      <c r="K34" s="52"/>
      <c r="L34" s="52"/>
    </row>
    <row r="35" spans="1:12" ht="38.25" hidden="1">
      <c r="B35" s="53"/>
      <c r="C35" s="53"/>
      <c r="D35" s="53"/>
      <c r="E35" s="52"/>
      <c r="F35" s="52"/>
      <c r="G35" s="67" t="s">
        <v>208</v>
      </c>
      <c r="H35" s="52"/>
      <c r="I35" s="52"/>
      <c r="J35" s="52"/>
      <c r="K35" s="52"/>
      <c r="L35" s="52"/>
    </row>
    <row r="36" spans="1:12" hidden="1">
      <c r="B36" s="53"/>
      <c r="C36" s="53"/>
      <c r="D36" s="53"/>
      <c r="E36" s="52"/>
      <c r="F36" s="52"/>
      <c r="G36" s="67" t="s">
        <v>157</v>
      </c>
      <c r="H36" s="52"/>
      <c r="I36" s="52"/>
      <c r="J36" s="52"/>
      <c r="K36" s="52"/>
      <c r="L36" s="52"/>
    </row>
    <row r="37" spans="1:12" hidden="1">
      <c r="B37" s="53"/>
      <c r="C37" s="53"/>
      <c r="D37" s="53"/>
      <c r="E37" s="52"/>
      <c r="F37" s="52"/>
      <c r="G37" s="67" t="s">
        <v>34</v>
      </c>
      <c r="H37" s="52"/>
      <c r="I37" s="52"/>
      <c r="J37" s="52"/>
      <c r="K37" s="52"/>
      <c r="L37" s="52"/>
    </row>
    <row r="38" spans="1:12">
      <c r="B38" s="63" t="s">
        <v>73</v>
      </c>
      <c r="C38" s="63" t="s">
        <v>73</v>
      </c>
      <c r="D38" s="63" t="s">
        <v>73</v>
      </c>
      <c r="E38" s="63" t="s">
        <v>73</v>
      </c>
      <c r="F38" s="63" t="s">
        <v>73</v>
      </c>
      <c r="G38" s="109" t="s">
        <v>82</v>
      </c>
      <c r="H38" s="105">
        <f>SUM(H24:H25)</f>
        <v>0</v>
      </c>
      <c r="I38" s="128">
        <f>I27+I15</f>
        <v>21125475</v>
      </c>
      <c r="J38" s="128">
        <f t="shared" ref="J38:K38" si="6">J27+J15</f>
        <v>13529980</v>
      </c>
      <c r="K38" s="128">
        <f t="shared" si="6"/>
        <v>29887120</v>
      </c>
      <c r="L38" s="105">
        <f>SUM(L24:L25)</f>
        <v>0</v>
      </c>
    </row>
    <row r="39" spans="1:12">
      <c r="A39" s="1"/>
    </row>
    <row r="42" spans="1:12">
      <c r="E42" s="118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X11"/>
  <sheetViews>
    <sheetView zoomScale="130" zoomScaleNormal="130" workbookViewId="0">
      <selection activeCell="N6" sqref="N6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80</v>
      </c>
    </row>
    <row r="2" spans="1:24" ht="14.25" customHeight="1"/>
    <row r="3" spans="1:24" ht="24.75" customHeight="1">
      <c r="B3" s="210" t="s">
        <v>29</v>
      </c>
      <c r="C3" s="210"/>
      <c r="D3" s="210" t="s">
        <v>83</v>
      </c>
      <c r="E3" s="210" t="s">
        <v>178</v>
      </c>
      <c r="F3" s="210"/>
      <c r="G3" s="210"/>
      <c r="H3" s="210"/>
      <c r="I3" s="210" t="s">
        <v>179</v>
      </c>
      <c r="J3" s="210"/>
      <c r="K3" s="210"/>
      <c r="L3" s="210"/>
      <c r="M3" s="210" t="s">
        <v>182</v>
      </c>
      <c r="N3" s="210"/>
      <c r="O3" s="210"/>
      <c r="P3" s="210"/>
      <c r="Q3" s="210" t="s">
        <v>180</v>
      </c>
      <c r="R3" s="210"/>
      <c r="S3" s="210"/>
      <c r="T3" s="210"/>
      <c r="U3" s="210" t="s">
        <v>181</v>
      </c>
      <c r="V3" s="210"/>
      <c r="W3" s="210"/>
      <c r="X3" s="210"/>
    </row>
    <row r="4" spans="1:24" ht="126" customHeight="1">
      <c r="B4" s="13" t="s">
        <v>6</v>
      </c>
      <c r="C4" s="13" t="s">
        <v>51</v>
      </c>
      <c r="D4" s="210"/>
      <c r="E4" s="15" t="s">
        <v>33</v>
      </c>
      <c r="F4" s="62" t="s">
        <v>238</v>
      </c>
      <c r="G4" s="62" t="s">
        <v>45</v>
      </c>
      <c r="H4" s="62" t="s">
        <v>35</v>
      </c>
      <c r="I4" s="15" t="s">
        <v>33</v>
      </c>
      <c r="J4" s="62" t="s">
        <v>238</v>
      </c>
      <c r="K4" s="62" t="s">
        <v>45</v>
      </c>
      <c r="L4" s="62" t="s">
        <v>35</v>
      </c>
      <c r="M4" s="15" t="s">
        <v>33</v>
      </c>
      <c r="N4" s="62" t="s">
        <v>238</v>
      </c>
      <c r="O4" s="62" t="s">
        <v>45</v>
      </c>
      <c r="P4" s="62" t="s">
        <v>35</v>
      </c>
      <c r="Q4" s="15" t="s">
        <v>33</v>
      </c>
      <c r="R4" s="62" t="s">
        <v>238</v>
      </c>
      <c r="S4" s="62" t="s">
        <v>45</v>
      </c>
      <c r="T4" s="62" t="s">
        <v>35</v>
      </c>
      <c r="U4" s="15" t="s">
        <v>33</v>
      </c>
      <c r="V4" s="62" t="s">
        <v>238</v>
      </c>
      <c r="W4" s="62" t="s">
        <v>45</v>
      </c>
      <c r="X4" s="62" t="s">
        <v>35</v>
      </c>
    </row>
    <row r="5" spans="1:24" ht="114.75">
      <c r="B5" s="52">
        <v>1167</v>
      </c>
      <c r="C5" s="52">
        <v>42009</v>
      </c>
      <c r="D5" s="67" t="s">
        <v>253</v>
      </c>
      <c r="E5" s="125">
        <f>F5+G5+H5</f>
        <v>0</v>
      </c>
      <c r="F5" s="126"/>
      <c r="G5" s="126"/>
      <c r="H5" s="126"/>
      <c r="I5" s="125">
        <f>J5+K5+L5</f>
        <v>7000000</v>
      </c>
      <c r="J5" s="126">
        <v>7000000</v>
      </c>
      <c r="K5" s="126"/>
      <c r="L5" s="126"/>
      <c r="M5" s="125">
        <f>N5+O5+P5</f>
        <v>12500000</v>
      </c>
      <c r="N5" s="126">
        <v>12500000</v>
      </c>
      <c r="O5" s="126"/>
      <c r="P5" s="126"/>
      <c r="Q5" s="125">
        <f>R5+S5+T5</f>
        <v>0</v>
      </c>
      <c r="R5" s="126"/>
      <c r="S5" s="126"/>
      <c r="T5" s="126"/>
      <c r="U5" s="125">
        <f>V5+W5+X5</f>
        <v>0</v>
      </c>
      <c r="V5" s="126">
        <v>0</v>
      </c>
      <c r="W5" s="126"/>
      <c r="X5" s="126"/>
    </row>
    <row r="6" spans="1:24" ht="127.5">
      <c r="B6" s="52">
        <v>1167</v>
      </c>
      <c r="C6" s="52">
        <v>42012</v>
      </c>
      <c r="D6" s="52" t="s">
        <v>254</v>
      </c>
      <c r="E6" s="125">
        <f>F6+G6+H6</f>
        <v>0</v>
      </c>
      <c r="F6" s="126"/>
      <c r="G6" s="126"/>
      <c r="H6" s="126"/>
      <c r="I6" s="125">
        <f>J6+K6+L6</f>
        <v>21125475</v>
      </c>
      <c r="J6" s="126">
        <v>21125475</v>
      </c>
      <c r="K6" s="126"/>
      <c r="L6" s="126"/>
      <c r="M6" s="125">
        <f>N6+O6+P6</f>
        <v>13529980</v>
      </c>
      <c r="N6" s="126">
        <v>13529980</v>
      </c>
      <c r="O6" s="126"/>
      <c r="P6" s="126"/>
      <c r="Q6" s="125">
        <f>R6+S6+T6</f>
        <v>29887120</v>
      </c>
      <c r="R6" s="126">
        <v>29887120</v>
      </c>
      <c r="S6" s="126"/>
      <c r="T6" s="126"/>
      <c r="U6" s="125">
        <f>V6+W6+X6</f>
        <v>0</v>
      </c>
      <c r="V6" s="126">
        <v>0</v>
      </c>
      <c r="W6" s="126"/>
      <c r="X6" s="126"/>
    </row>
    <row r="7" spans="1:24" ht="64.5" customHeight="1">
      <c r="B7" s="213" t="s">
        <v>81</v>
      </c>
      <c r="C7" s="214"/>
      <c r="D7" s="215"/>
      <c r="E7" s="15">
        <f t="shared" ref="E7:X7" si="0">SUM(E5:E6)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28125475</v>
      </c>
      <c r="J7" s="15">
        <f t="shared" si="0"/>
        <v>28125475</v>
      </c>
      <c r="K7" s="15">
        <f t="shared" si="0"/>
        <v>0</v>
      </c>
      <c r="L7" s="15">
        <f t="shared" si="0"/>
        <v>0</v>
      </c>
      <c r="M7" s="15">
        <f t="shared" si="0"/>
        <v>26029980</v>
      </c>
      <c r="N7" s="15">
        <f t="shared" si="0"/>
        <v>26029980</v>
      </c>
      <c r="O7" s="15">
        <f t="shared" si="0"/>
        <v>0</v>
      </c>
      <c r="P7" s="15">
        <f t="shared" si="0"/>
        <v>0</v>
      </c>
      <c r="Q7" s="15">
        <f t="shared" si="0"/>
        <v>29887120</v>
      </c>
      <c r="R7" s="15">
        <f t="shared" si="0"/>
        <v>29887120</v>
      </c>
      <c r="S7" s="15">
        <f t="shared" si="0"/>
        <v>0</v>
      </c>
      <c r="T7" s="15">
        <f t="shared" si="0"/>
        <v>0</v>
      </c>
      <c r="U7" s="15">
        <f t="shared" si="0"/>
        <v>0</v>
      </c>
      <c r="V7" s="15">
        <f t="shared" si="0"/>
        <v>0</v>
      </c>
      <c r="W7" s="15">
        <f t="shared" si="0"/>
        <v>0</v>
      </c>
      <c r="X7" s="15">
        <f t="shared" si="0"/>
        <v>0</v>
      </c>
    </row>
    <row r="9" spans="1:24">
      <c r="B9" s="3"/>
      <c r="C9" t="s">
        <v>240</v>
      </c>
    </row>
    <row r="10" spans="1:24" s="2" customFormat="1"/>
    <row r="11" spans="1:24" ht="27.75" customHeight="1">
      <c r="B11" s="3"/>
      <c r="C11" s="3"/>
      <c r="D11" s="3"/>
      <c r="E11" s="3"/>
      <c r="F11" s="3"/>
      <c r="G11" s="3"/>
      <c r="H11" s="3"/>
      <c r="I11" s="3"/>
      <c r="J11" s="3"/>
      <c r="K11" s="3"/>
    </row>
  </sheetData>
  <mergeCells count="8">
    <mergeCell ref="B7:D7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79</v>
      </c>
      <c r="B1" s="4"/>
      <c r="C1" s="4"/>
      <c r="D1" s="4"/>
      <c r="E1" s="4"/>
      <c r="F1" s="4"/>
    </row>
    <row r="3" spans="1:7">
      <c r="B3" s="216" t="s">
        <v>38</v>
      </c>
      <c r="C3" s="216" t="s">
        <v>183</v>
      </c>
      <c r="D3" s="216" t="s">
        <v>184</v>
      </c>
      <c r="E3" s="216" t="s">
        <v>78</v>
      </c>
      <c r="F3" s="216"/>
      <c r="G3" s="216"/>
    </row>
    <row r="4" spans="1:7" ht="21" customHeight="1">
      <c r="B4" s="216"/>
      <c r="C4" s="216"/>
      <c r="D4" s="216"/>
      <c r="E4" s="54" t="s">
        <v>41</v>
      </c>
      <c r="F4" s="54" t="s">
        <v>42</v>
      </c>
      <c r="G4" s="54" t="s">
        <v>173</v>
      </c>
    </row>
    <row r="5" spans="1:7">
      <c r="B5" s="59" t="s">
        <v>43</v>
      </c>
      <c r="C5" s="55">
        <f>C6+C9</f>
        <v>0</v>
      </c>
      <c r="D5" s="55">
        <f t="shared" ref="D5:G5" si="0">D6+D9</f>
        <v>0</v>
      </c>
      <c r="E5" s="55">
        <f t="shared" si="0"/>
        <v>0</v>
      </c>
      <c r="F5" s="55">
        <f t="shared" si="0"/>
        <v>0</v>
      </c>
      <c r="G5" s="55">
        <f t="shared" si="0"/>
        <v>0</v>
      </c>
    </row>
    <row r="6" spans="1:7" ht="25.5">
      <c r="B6" s="57" t="s">
        <v>44</v>
      </c>
      <c r="C6" s="55">
        <f>SUM(C7:C8)</f>
        <v>0</v>
      </c>
      <c r="D6" s="55">
        <f t="shared" ref="D6:G6" si="1">SUM(D7:D8)</f>
        <v>0</v>
      </c>
      <c r="E6" s="55">
        <f t="shared" si="1"/>
        <v>0</v>
      </c>
      <c r="F6" s="55">
        <f t="shared" si="1"/>
        <v>0</v>
      </c>
      <c r="G6" s="55">
        <f t="shared" si="1"/>
        <v>0</v>
      </c>
    </row>
    <row r="7" spans="1:7">
      <c r="B7" s="53"/>
      <c r="C7" s="56"/>
      <c r="D7" s="56"/>
      <c r="E7" s="56"/>
      <c r="F7" s="56"/>
      <c r="G7" s="56"/>
    </row>
    <row r="8" spans="1:7">
      <c r="B8" s="53"/>
      <c r="C8" s="56"/>
      <c r="D8" s="56"/>
      <c r="E8" s="56"/>
      <c r="F8" s="56"/>
      <c r="G8" s="56"/>
    </row>
    <row r="9" spans="1:7">
      <c r="B9" s="57" t="s">
        <v>158</v>
      </c>
      <c r="C9" s="55">
        <f>SUM(C10:C11)</f>
        <v>0</v>
      </c>
      <c r="D9" s="55">
        <f t="shared" ref="D9:G9" si="2">SUM(D10:D11)</f>
        <v>0</v>
      </c>
      <c r="E9" s="55">
        <f t="shared" si="2"/>
        <v>0</v>
      </c>
      <c r="F9" s="55">
        <f t="shared" si="2"/>
        <v>0</v>
      </c>
      <c r="G9" s="55">
        <f t="shared" si="2"/>
        <v>0</v>
      </c>
    </row>
    <row r="10" spans="1:7">
      <c r="B10" s="58"/>
      <c r="C10" s="56"/>
      <c r="D10" s="56"/>
      <c r="E10" s="56"/>
      <c r="F10" s="56"/>
      <c r="G10" s="56"/>
    </row>
    <row r="11" spans="1:7">
      <c r="B11" s="56"/>
      <c r="C11" s="56"/>
      <c r="D11" s="56"/>
      <c r="E11" s="56"/>
      <c r="F11" s="56"/>
      <c r="G11" s="56"/>
    </row>
    <row r="12" spans="1:7">
      <c r="B12" s="217"/>
      <c r="C12" s="217"/>
      <c r="D12" s="217"/>
      <c r="E12" s="217"/>
      <c r="F12" s="217"/>
      <c r="G12" s="217"/>
    </row>
    <row r="13" spans="1:7">
      <c r="A13" s="60"/>
      <c r="C13" s="24"/>
      <c r="D13" s="24"/>
      <c r="E13" s="24"/>
      <c r="F13" s="24"/>
      <c r="G13" s="24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0" customFormat="1" ht="22.5" customHeight="1">
      <c r="A1" s="111" t="s">
        <v>220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</row>
    <row r="2" spans="1:51" ht="17.25">
      <c r="A2" s="111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</row>
    <row r="3" spans="1:51" s="100" customFormat="1" ht="30.75" customHeight="1">
      <c r="A3" s="111" t="s">
        <v>222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</row>
    <row r="4" spans="1:51">
      <c r="A4" s="112"/>
      <c r="B4" s="114"/>
      <c r="C4" s="114"/>
      <c r="D4" s="114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AE4" s="100"/>
      <c r="AF4" s="100"/>
      <c r="AG4" s="100"/>
    </row>
    <row r="5" spans="1:51" ht="15.75" thickBot="1">
      <c r="A5" s="112"/>
      <c r="B5" s="112"/>
      <c r="C5" s="112"/>
      <c r="D5" s="114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AE5" s="100"/>
      <c r="AF5" s="100"/>
      <c r="AG5" s="100"/>
      <c r="AW5" s="106" t="s">
        <v>191</v>
      </c>
      <c r="AX5" s="106"/>
    </row>
    <row r="6" spans="1:51" ht="15" customHeight="1">
      <c r="A6" s="112"/>
      <c r="B6" s="228" t="s">
        <v>29</v>
      </c>
      <c r="C6" s="222"/>
      <c r="D6" s="222" t="s">
        <v>83</v>
      </c>
      <c r="E6" s="222" t="s">
        <v>71</v>
      </c>
      <c r="F6" s="222" t="s">
        <v>223</v>
      </c>
      <c r="G6" s="222" t="s">
        <v>201</v>
      </c>
      <c r="H6" s="222"/>
      <c r="I6" s="222"/>
      <c r="J6" s="222" t="s">
        <v>185</v>
      </c>
      <c r="K6" s="222"/>
      <c r="L6" s="222"/>
      <c r="M6" s="222" t="s">
        <v>186</v>
      </c>
      <c r="N6" s="222"/>
      <c r="O6" s="222"/>
      <c r="P6" s="226" t="s">
        <v>187</v>
      </c>
      <c r="Q6" s="226"/>
      <c r="R6" s="226"/>
      <c r="S6" s="226" t="s">
        <v>48</v>
      </c>
      <c r="T6" s="226"/>
      <c r="U6" s="226"/>
      <c r="V6" s="226" t="s">
        <v>39</v>
      </c>
      <c r="W6" s="226"/>
      <c r="X6" s="226"/>
      <c r="Y6" s="226"/>
      <c r="Z6" s="226"/>
      <c r="AA6" s="226"/>
      <c r="AB6" s="226"/>
      <c r="AC6" s="226"/>
      <c r="AD6" s="227"/>
      <c r="AE6" s="218" t="s">
        <v>188</v>
      </c>
      <c r="AF6" s="219"/>
      <c r="AG6" s="219"/>
      <c r="AH6" s="219" t="s">
        <v>189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31"/>
      <c r="AW6" s="232" t="s">
        <v>54</v>
      </c>
      <c r="AX6" s="234" t="s">
        <v>55</v>
      </c>
      <c r="AY6" s="236" t="s">
        <v>190</v>
      </c>
    </row>
    <row r="7" spans="1:51" ht="23.25" customHeight="1">
      <c r="A7" s="112"/>
      <c r="B7" s="229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10"/>
      <c r="Q7" s="210"/>
      <c r="R7" s="210"/>
      <c r="S7" s="210"/>
      <c r="T7" s="210"/>
      <c r="U7" s="210"/>
      <c r="V7" s="210" t="s">
        <v>24</v>
      </c>
      <c r="W7" s="210"/>
      <c r="X7" s="210"/>
      <c r="Y7" s="210" t="s">
        <v>28</v>
      </c>
      <c r="Z7" s="210"/>
      <c r="AA7" s="210"/>
      <c r="AB7" s="210" t="s">
        <v>177</v>
      </c>
      <c r="AC7" s="210"/>
      <c r="AD7" s="230"/>
      <c r="AE7" s="220"/>
      <c r="AF7" s="221"/>
      <c r="AG7" s="221"/>
      <c r="AH7" s="221" t="s">
        <v>56</v>
      </c>
      <c r="AI7" s="221"/>
      <c r="AJ7" s="221"/>
      <c r="AK7" s="221" t="s">
        <v>57</v>
      </c>
      <c r="AL7" s="221"/>
      <c r="AM7" s="221"/>
      <c r="AN7" s="221" t="s">
        <v>58</v>
      </c>
      <c r="AO7" s="221"/>
      <c r="AP7" s="221"/>
      <c r="AQ7" s="221" t="s">
        <v>59</v>
      </c>
      <c r="AR7" s="221"/>
      <c r="AS7" s="221"/>
      <c r="AT7" s="221" t="s">
        <v>60</v>
      </c>
      <c r="AU7" s="221"/>
      <c r="AV7" s="238"/>
      <c r="AW7" s="233"/>
      <c r="AX7" s="235"/>
      <c r="AY7" s="237"/>
    </row>
    <row r="8" spans="1:51" ht="126" customHeight="1">
      <c r="A8" s="112"/>
      <c r="B8" s="115" t="s">
        <v>6</v>
      </c>
      <c r="C8" s="116" t="s">
        <v>51</v>
      </c>
      <c r="D8" s="223"/>
      <c r="E8" s="223"/>
      <c r="F8" s="223"/>
      <c r="G8" s="117" t="s">
        <v>33</v>
      </c>
      <c r="H8" s="117" t="s">
        <v>46</v>
      </c>
      <c r="I8" s="117" t="s">
        <v>47</v>
      </c>
      <c r="J8" s="117" t="s">
        <v>33</v>
      </c>
      <c r="K8" s="117" t="s">
        <v>46</v>
      </c>
      <c r="L8" s="117" t="s">
        <v>47</v>
      </c>
      <c r="M8" s="117" t="s">
        <v>33</v>
      </c>
      <c r="N8" s="117" t="s">
        <v>46</v>
      </c>
      <c r="O8" s="117" t="s">
        <v>47</v>
      </c>
      <c r="P8" s="66" t="s">
        <v>33</v>
      </c>
      <c r="Q8" s="66" t="s">
        <v>46</v>
      </c>
      <c r="R8" s="66" t="s">
        <v>47</v>
      </c>
      <c r="S8" s="66" t="s">
        <v>33</v>
      </c>
      <c r="T8" s="66" t="s">
        <v>46</v>
      </c>
      <c r="U8" s="66" t="s">
        <v>47</v>
      </c>
      <c r="V8" s="66" t="s">
        <v>33</v>
      </c>
      <c r="W8" s="66" t="s">
        <v>46</v>
      </c>
      <c r="X8" s="66" t="s">
        <v>47</v>
      </c>
      <c r="Y8" s="66" t="s">
        <v>33</v>
      </c>
      <c r="Z8" s="66" t="s">
        <v>46</v>
      </c>
      <c r="AA8" s="66" t="s">
        <v>47</v>
      </c>
      <c r="AB8" s="66" t="s">
        <v>33</v>
      </c>
      <c r="AC8" s="66" t="s">
        <v>46</v>
      </c>
      <c r="AD8" s="99" t="s">
        <v>47</v>
      </c>
      <c r="AE8" s="81" t="s">
        <v>33</v>
      </c>
      <c r="AF8" s="80" t="s">
        <v>46</v>
      </c>
      <c r="AG8" s="80" t="s">
        <v>47</v>
      </c>
      <c r="AH8" s="80" t="s">
        <v>33</v>
      </c>
      <c r="AI8" s="80" t="s">
        <v>46</v>
      </c>
      <c r="AJ8" s="80" t="s">
        <v>47</v>
      </c>
      <c r="AK8" s="80" t="s">
        <v>33</v>
      </c>
      <c r="AL8" s="80" t="s">
        <v>46</v>
      </c>
      <c r="AM8" s="80" t="s">
        <v>47</v>
      </c>
      <c r="AN8" s="80" t="s">
        <v>33</v>
      </c>
      <c r="AO8" s="80" t="s">
        <v>46</v>
      </c>
      <c r="AP8" s="80" t="s">
        <v>47</v>
      </c>
      <c r="AQ8" s="80" t="s">
        <v>33</v>
      </c>
      <c r="AR8" s="80" t="s">
        <v>46</v>
      </c>
      <c r="AS8" s="80" t="s">
        <v>47</v>
      </c>
      <c r="AT8" s="80" t="s">
        <v>33</v>
      </c>
      <c r="AU8" s="80" t="s">
        <v>46</v>
      </c>
      <c r="AV8" s="82" t="s">
        <v>47</v>
      </c>
      <c r="AW8" s="233"/>
      <c r="AX8" s="235"/>
      <c r="AY8" s="237"/>
    </row>
    <row r="9" spans="1:51">
      <c r="B9" s="91"/>
      <c r="C9" s="52"/>
      <c r="D9" s="52"/>
      <c r="E9" s="68"/>
      <c r="F9" s="52"/>
      <c r="G9" s="54">
        <f>H9+I9</f>
        <v>0</v>
      </c>
      <c r="H9" s="58"/>
      <c r="I9" s="58"/>
      <c r="J9" s="54">
        <f>K9+L9</f>
        <v>0</v>
      </c>
      <c r="K9" s="58"/>
      <c r="L9" s="58"/>
      <c r="M9" s="54">
        <f>N9+O9</f>
        <v>0</v>
      </c>
      <c r="N9" s="58"/>
      <c r="O9" s="58"/>
      <c r="P9" s="54">
        <f>Q9+R9</f>
        <v>0</v>
      </c>
      <c r="Q9" s="58"/>
      <c r="R9" s="58"/>
      <c r="S9" s="54">
        <f>T9+U9</f>
        <v>0</v>
      </c>
      <c r="T9" s="58"/>
      <c r="U9" s="58"/>
      <c r="V9" s="54">
        <f>W9+X9</f>
        <v>0</v>
      </c>
      <c r="W9" s="58"/>
      <c r="X9" s="58"/>
      <c r="Y9" s="54">
        <f>Z9+AA9</f>
        <v>0</v>
      </c>
      <c r="Z9" s="58"/>
      <c r="AA9" s="58"/>
      <c r="AB9" s="54">
        <f>AC9+AD9</f>
        <v>0</v>
      </c>
      <c r="AC9" s="58"/>
      <c r="AD9" s="84"/>
      <c r="AE9" s="83">
        <f>AF9+AG9</f>
        <v>0</v>
      </c>
      <c r="AF9" s="58"/>
      <c r="AG9" s="58"/>
      <c r="AH9" s="54">
        <f>AI9+AJ9</f>
        <v>0</v>
      </c>
      <c r="AI9" s="58"/>
      <c r="AJ9" s="58"/>
      <c r="AK9" s="54">
        <f>AL9+AM9</f>
        <v>0</v>
      </c>
      <c r="AL9" s="58"/>
      <c r="AM9" s="58"/>
      <c r="AN9" s="54">
        <f>AO9+AP9</f>
        <v>0</v>
      </c>
      <c r="AO9" s="58"/>
      <c r="AP9" s="58"/>
      <c r="AQ9" s="54">
        <f>AR9+AS9</f>
        <v>0</v>
      </c>
      <c r="AR9" s="58"/>
      <c r="AS9" s="58"/>
      <c r="AT9" s="54">
        <f>AU9+AV9</f>
        <v>0</v>
      </c>
      <c r="AU9" s="58"/>
      <c r="AV9" s="84"/>
      <c r="AW9" s="89"/>
      <c r="AX9" s="58"/>
      <c r="AY9" s="84"/>
    </row>
    <row r="10" spans="1:51">
      <c r="B10" s="91"/>
      <c r="C10" s="52"/>
      <c r="D10" s="52"/>
      <c r="E10" s="68"/>
      <c r="F10" s="52"/>
      <c r="G10" s="54">
        <f t="shared" ref="G10:G17" si="0">H10+I10</f>
        <v>0</v>
      </c>
      <c r="H10" s="58"/>
      <c r="I10" s="58"/>
      <c r="J10" s="54">
        <f t="shared" ref="J10:J17" si="1">K10+L10</f>
        <v>0</v>
      </c>
      <c r="K10" s="58"/>
      <c r="L10" s="58"/>
      <c r="M10" s="54">
        <f t="shared" ref="M10:M17" si="2">N10+O10</f>
        <v>0</v>
      </c>
      <c r="N10" s="58"/>
      <c r="O10" s="58"/>
      <c r="P10" s="54">
        <f t="shared" ref="P10:P17" si="3">Q10+R10</f>
        <v>0</v>
      </c>
      <c r="Q10" s="58"/>
      <c r="R10" s="58"/>
      <c r="S10" s="54">
        <f t="shared" ref="S10:S17" si="4">T10+U10</f>
        <v>0</v>
      </c>
      <c r="T10" s="58"/>
      <c r="U10" s="58"/>
      <c r="V10" s="54">
        <f t="shared" ref="V10:V17" si="5">W10+X10</f>
        <v>0</v>
      </c>
      <c r="W10" s="58"/>
      <c r="X10" s="58"/>
      <c r="Y10" s="54">
        <f t="shared" ref="Y10:Y17" si="6">Z10+AA10</f>
        <v>0</v>
      </c>
      <c r="Z10" s="58"/>
      <c r="AA10" s="58"/>
      <c r="AB10" s="54">
        <f t="shared" ref="AB10:AB17" si="7">AC10+AD10</f>
        <v>0</v>
      </c>
      <c r="AC10" s="58"/>
      <c r="AD10" s="84"/>
      <c r="AE10" s="83">
        <f t="shared" ref="AE10:AE17" si="8">AF10+AG10</f>
        <v>0</v>
      </c>
      <c r="AF10" s="58"/>
      <c r="AG10" s="58"/>
      <c r="AH10" s="54">
        <f t="shared" ref="AH10:AH17" si="9">AI10+AJ10</f>
        <v>0</v>
      </c>
      <c r="AI10" s="58"/>
      <c r="AJ10" s="58"/>
      <c r="AK10" s="54">
        <f t="shared" ref="AK10:AK17" si="10">AL10+AM10</f>
        <v>0</v>
      </c>
      <c r="AL10" s="58"/>
      <c r="AM10" s="58"/>
      <c r="AN10" s="54">
        <f t="shared" ref="AN10:AN17" si="11">AO10+AP10</f>
        <v>0</v>
      </c>
      <c r="AO10" s="58"/>
      <c r="AP10" s="58"/>
      <c r="AQ10" s="54">
        <f t="shared" ref="AQ10:AQ17" si="12">AR10+AS10</f>
        <v>0</v>
      </c>
      <c r="AR10" s="58"/>
      <c r="AS10" s="58"/>
      <c r="AT10" s="54">
        <f t="shared" ref="AT10:AT17" si="13">AU10+AV10</f>
        <v>0</v>
      </c>
      <c r="AU10" s="58"/>
      <c r="AV10" s="84"/>
      <c r="AW10" s="89"/>
      <c r="AX10" s="58"/>
      <c r="AY10" s="84"/>
    </row>
    <row r="11" spans="1:51">
      <c r="B11" s="91"/>
      <c r="C11" s="52"/>
      <c r="D11" s="52"/>
      <c r="E11" s="53"/>
      <c r="F11" s="52"/>
      <c r="G11" s="54">
        <f t="shared" si="0"/>
        <v>0</v>
      </c>
      <c r="H11" s="58"/>
      <c r="I11" s="58"/>
      <c r="J11" s="54">
        <f t="shared" si="1"/>
        <v>0</v>
      </c>
      <c r="K11" s="58"/>
      <c r="L11" s="58"/>
      <c r="M11" s="54">
        <f t="shared" si="2"/>
        <v>0</v>
      </c>
      <c r="N11" s="58"/>
      <c r="O11" s="58"/>
      <c r="P11" s="54">
        <f t="shared" si="3"/>
        <v>0</v>
      </c>
      <c r="Q11" s="58"/>
      <c r="R11" s="58"/>
      <c r="S11" s="54">
        <f t="shared" si="4"/>
        <v>0</v>
      </c>
      <c r="T11" s="58"/>
      <c r="U11" s="58"/>
      <c r="V11" s="54">
        <f t="shared" si="5"/>
        <v>0</v>
      </c>
      <c r="W11" s="58"/>
      <c r="X11" s="58"/>
      <c r="Y11" s="54">
        <f t="shared" si="6"/>
        <v>0</v>
      </c>
      <c r="Z11" s="58"/>
      <c r="AA11" s="58"/>
      <c r="AB11" s="54">
        <f t="shared" si="7"/>
        <v>0</v>
      </c>
      <c r="AC11" s="58"/>
      <c r="AD11" s="84"/>
      <c r="AE11" s="83">
        <f t="shared" si="8"/>
        <v>0</v>
      </c>
      <c r="AF11" s="58"/>
      <c r="AG11" s="58"/>
      <c r="AH11" s="54">
        <f t="shared" si="9"/>
        <v>0</v>
      </c>
      <c r="AI11" s="58"/>
      <c r="AJ11" s="58"/>
      <c r="AK11" s="54">
        <f t="shared" si="10"/>
        <v>0</v>
      </c>
      <c r="AL11" s="58"/>
      <c r="AM11" s="58"/>
      <c r="AN11" s="54">
        <f t="shared" si="11"/>
        <v>0</v>
      </c>
      <c r="AO11" s="58"/>
      <c r="AP11" s="58"/>
      <c r="AQ11" s="54">
        <f t="shared" si="12"/>
        <v>0</v>
      </c>
      <c r="AR11" s="58"/>
      <c r="AS11" s="58"/>
      <c r="AT11" s="54">
        <f t="shared" si="13"/>
        <v>0</v>
      </c>
      <c r="AU11" s="58"/>
      <c r="AV11" s="84"/>
      <c r="AW11" s="89"/>
      <c r="AX11" s="58"/>
      <c r="AY11" s="84"/>
    </row>
    <row r="12" spans="1:51">
      <c r="B12" s="91"/>
      <c r="C12" s="52"/>
      <c r="D12" s="52"/>
      <c r="E12" s="53"/>
      <c r="F12" s="52"/>
      <c r="G12" s="54">
        <f t="shared" si="0"/>
        <v>0</v>
      </c>
      <c r="H12" s="58"/>
      <c r="I12" s="58"/>
      <c r="J12" s="54">
        <f t="shared" si="1"/>
        <v>0</v>
      </c>
      <c r="K12" s="58"/>
      <c r="L12" s="58"/>
      <c r="M12" s="54">
        <f t="shared" si="2"/>
        <v>0</v>
      </c>
      <c r="N12" s="58"/>
      <c r="O12" s="58"/>
      <c r="P12" s="54">
        <f t="shared" si="3"/>
        <v>0</v>
      </c>
      <c r="Q12" s="58"/>
      <c r="R12" s="58"/>
      <c r="S12" s="54">
        <f t="shared" si="4"/>
        <v>0</v>
      </c>
      <c r="T12" s="58"/>
      <c r="U12" s="58"/>
      <c r="V12" s="54">
        <f t="shared" si="5"/>
        <v>0</v>
      </c>
      <c r="W12" s="58"/>
      <c r="X12" s="58"/>
      <c r="Y12" s="54">
        <f t="shared" si="6"/>
        <v>0</v>
      </c>
      <c r="Z12" s="58"/>
      <c r="AA12" s="58"/>
      <c r="AB12" s="54">
        <f t="shared" si="7"/>
        <v>0</v>
      </c>
      <c r="AC12" s="58"/>
      <c r="AD12" s="84"/>
      <c r="AE12" s="83">
        <f t="shared" si="8"/>
        <v>0</v>
      </c>
      <c r="AF12" s="58"/>
      <c r="AG12" s="58"/>
      <c r="AH12" s="54">
        <f t="shared" si="9"/>
        <v>0</v>
      </c>
      <c r="AI12" s="58"/>
      <c r="AJ12" s="58"/>
      <c r="AK12" s="54">
        <f t="shared" si="10"/>
        <v>0</v>
      </c>
      <c r="AL12" s="58"/>
      <c r="AM12" s="58"/>
      <c r="AN12" s="54">
        <f t="shared" si="11"/>
        <v>0</v>
      </c>
      <c r="AO12" s="58"/>
      <c r="AP12" s="58"/>
      <c r="AQ12" s="54">
        <f t="shared" si="12"/>
        <v>0</v>
      </c>
      <c r="AR12" s="58"/>
      <c r="AS12" s="58"/>
      <c r="AT12" s="54">
        <f t="shared" si="13"/>
        <v>0</v>
      </c>
      <c r="AU12" s="58"/>
      <c r="AV12" s="84"/>
      <c r="AW12" s="89"/>
      <c r="AX12" s="58"/>
      <c r="AY12" s="84"/>
    </row>
    <row r="13" spans="1:51">
      <c r="B13" s="91"/>
      <c r="C13" s="52"/>
      <c r="D13" s="52"/>
      <c r="E13" s="53"/>
      <c r="F13" s="52"/>
      <c r="G13" s="54">
        <f t="shared" si="0"/>
        <v>0</v>
      </c>
      <c r="H13" s="58"/>
      <c r="I13" s="58"/>
      <c r="J13" s="54">
        <f t="shared" si="1"/>
        <v>0</v>
      </c>
      <c r="K13" s="58"/>
      <c r="L13" s="58"/>
      <c r="M13" s="54">
        <f t="shared" si="2"/>
        <v>0</v>
      </c>
      <c r="N13" s="58"/>
      <c r="O13" s="58"/>
      <c r="P13" s="54">
        <f t="shared" si="3"/>
        <v>0</v>
      </c>
      <c r="Q13" s="58"/>
      <c r="R13" s="58"/>
      <c r="S13" s="54">
        <f t="shared" si="4"/>
        <v>0</v>
      </c>
      <c r="T13" s="58"/>
      <c r="U13" s="58"/>
      <c r="V13" s="54">
        <f t="shared" si="5"/>
        <v>0</v>
      </c>
      <c r="W13" s="58"/>
      <c r="X13" s="58"/>
      <c r="Y13" s="54">
        <f t="shared" si="6"/>
        <v>0</v>
      </c>
      <c r="Z13" s="58"/>
      <c r="AA13" s="58"/>
      <c r="AB13" s="54">
        <f t="shared" si="7"/>
        <v>0</v>
      </c>
      <c r="AC13" s="58"/>
      <c r="AD13" s="84"/>
      <c r="AE13" s="83">
        <f t="shared" si="8"/>
        <v>0</v>
      </c>
      <c r="AF13" s="58"/>
      <c r="AG13" s="58"/>
      <c r="AH13" s="54">
        <f t="shared" si="9"/>
        <v>0</v>
      </c>
      <c r="AI13" s="58"/>
      <c r="AJ13" s="58"/>
      <c r="AK13" s="54">
        <f t="shared" si="10"/>
        <v>0</v>
      </c>
      <c r="AL13" s="58"/>
      <c r="AM13" s="58"/>
      <c r="AN13" s="54">
        <f t="shared" si="11"/>
        <v>0</v>
      </c>
      <c r="AO13" s="58"/>
      <c r="AP13" s="58"/>
      <c r="AQ13" s="54">
        <f t="shared" si="12"/>
        <v>0</v>
      </c>
      <c r="AR13" s="58"/>
      <c r="AS13" s="58"/>
      <c r="AT13" s="54">
        <f t="shared" si="13"/>
        <v>0</v>
      </c>
      <c r="AU13" s="58"/>
      <c r="AV13" s="84"/>
      <c r="AW13" s="89"/>
      <c r="AX13" s="58"/>
      <c r="AY13" s="84"/>
    </row>
    <row r="14" spans="1:51">
      <c r="B14" s="91"/>
      <c r="C14" s="52"/>
      <c r="D14" s="52"/>
      <c r="E14" s="53"/>
      <c r="F14" s="52"/>
      <c r="G14" s="54">
        <f t="shared" si="0"/>
        <v>0</v>
      </c>
      <c r="H14" s="58"/>
      <c r="I14" s="58"/>
      <c r="J14" s="54">
        <f t="shared" si="1"/>
        <v>0</v>
      </c>
      <c r="K14" s="58"/>
      <c r="L14" s="58"/>
      <c r="M14" s="54">
        <f t="shared" si="2"/>
        <v>0</v>
      </c>
      <c r="N14" s="58"/>
      <c r="O14" s="58"/>
      <c r="P14" s="54">
        <f t="shared" si="3"/>
        <v>0</v>
      </c>
      <c r="Q14" s="58"/>
      <c r="R14" s="58"/>
      <c r="S14" s="54">
        <f t="shared" si="4"/>
        <v>0</v>
      </c>
      <c r="T14" s="58"/>
      <c r="U14" s="58"/>
      <c r="V14" s="54">
        <f t="shared" si="5"/>
        <v>0</v>
      </c>
      <c r="W14" s="58"/>
      <c r="X14" s="58"/>
      <c r="Y14" s="54">
        <f t="shared" si="6"/>
        <v>0</v>
      </c>
      <c r="Z14" s="58"/>
      <c r="AA14" s="58"/>
      <c r="AB14" s="54">
        <f t="shared" si="7"/>
        <v>0</v>
      </c>
      <c r="AC14" s="58"/>
      <c r="AD14" s="84"/>
      <c r="AE14" s="83">
        <f t="shared" si="8"/>
        <v>0</v>
      </c>
      <c r="AF14" s="58"/>
      <c r="AG14" s="58"/>
      <c r="AH14" s="54">
        <f t="shared" si="9"/>
        <v>0</v>
      </c>
      <c r="AI14" s="58"/>
      <c r="AJ14" s="58"/>
      <c r="AK14" s="54">
        <f t="shared" si="10"/>
        <v>0</v>
      </c>
      <c r="AL14" s="58"/>
      <c r="AM14" s="58"/>
      <c r="AN14" s="54">
        <f t="shared" si="11"/>
        <v>0</v>
      </c>
      <c r="AO14" s="58"/>
      <c r="AP14" s="58"/>
      <c r="AQ14" s="54">
        <f t="shared" si="12"/>
        <v>0</v>
      </c>
      <c r="AR14" s="58"/>
      <c r="AS14" s="58"/>
      <c r="AT14" s="54">
        <f t="shared" si="13"/>
        <v>0</v>
      </c>
      <c r="AU14" s="58"/>
      <c r="AV14" s="84"/>
      <c r="AW14" s="89"/>
      <c r="AX14" s="58"/>
      <c r="AY14" s="84"/>
    </row>
    <row r="15" spans="1:51">
      <c r="B15" s="91"/>
      <c r="C15" s="52"/>
      <c r="D15" s="52"/>
      <c r="E15" s="53"/>
      <c r="F15" s="52"/>
      <c r="G15" s="54">
        <f t="shared" si="0"/>
        <v>0</v>
      </c>
      <c r="H15" s="58"/>
      <c r="I15" s="58"/>
      <c r="J15" s="54">
        <f t="shared" si="1"/>
        <v>0</v>
      </c>
      <c r="K15" s="58"/>
      <c r="L15" s="58"/>
      <c r="M15" s="54">
        <f t="shared" si="2"/>
        <v>0</v>
      </c>
      <c r="N15" s="58"/>
      <c r="O15" s="58"/>
      <c r="P15" s="54">
        <f t="shared" si="3"/>
        <v>0</v>
      </c>
      <c r="Q15" s="58"/>
      <c r="R15" s="58"/>
      <c r="S15" s="54">
        <f t="shared" si="4"/>
        <v>0</v>
      </c>
      <c r="T15" s="58"/>
      <c r="U15" s="58"/>
      <c r="V15" s="54">
        <f t="shared" si="5"/>
        <v>0</v>
      </c>
      <c r="W15" s="58"/>
      <c r="X15" s="58"/>
      <c r="Y15" s="54">
        <f t="shared" si="6"/>
        <v>0</v>
      </c>
      <c r="Z15" s="58"/>
      <c r="AA15" s="58"/>
      <c r="AB15" s="54">
        <f t="shared" si="7"/>
        <v>0</v>
      </c>
      <c r="AC15" s="58"/>
      <c r="AD15" s="84"/>
      <c r="AE15" s="83">
        <f t="shared" si="8"/>
        <v>0</v>
      </c>
      <c r="AF15" s="58"/>
      <c r="AG15" s="58"/>
      <c r="AH15" s="54">
        <f t="shared" si="9"/>
        <v>0</v>
      </c>
      <c r="AI15" s="58"/>
      <c r="AJ15" s="58"/>
      <c r="AK15" s="54">
        <f t="shared" si="10"/>
        <v>0</v>
      </c>
      <c r="AL15" s="58"/>
      <c r="AM15" s="58"/>
      <c r="AN15" s="54">
        <f t="shared" si="11"/>
        <v>0</v>
      </c>
      <c r="AO15" s="58"/>
      <c r="AP15" s="58"/>
      <c r="AQ15" s="54">
        <f t="shared" si="12"/>
        <v>0</v>
      </c>
      <c r="AR15" s="58"/>
      <c r="AS15" s="58"/>
      <c r="AT15" s="54">
        <f t="shared" si="13"/>
        <v>0</v>
      </c>
      <c r="AU15" s="58"/>
      <c r="AV15" s="84"/>
      <c r="AW15" s="89"/>
      <c r="AX15" s="58"/>
      <c r="AY15" s="84"/>
    </row>
    <row r="16" spans="1:51">
      <c r="B16" s="91"/>
      <c r="C16" s="52"/>
      <c r="D16" s="52"/>
      <c r="E16" s="53"/>
      <c r="F16" s="52"/>
      <c r="G16" s="54">
        <f t="shared" si="0"/>
        <v>0</v>
      </c>
      <c r="H16" s="58"/>
      <c r="I16" s="58"/>
      <c r="J16" s="54">
        <f t="shared" si="1"/>
        <v>0</v>
      </c>
      <c r="K16" s="58"/>
      <c r="L16" s="58"/>
      <c r="M16" s="54">
        <f t="shared" si="2"/>
        <v>0</v>
      </c>
      <c r="N16" s="58"/>
      <c r="O16" s="58"/>
      <c r="P16" s="54">
        <f t="shared" si="3"/>
        <v>0</v>
      </c>
      <c r="Q16" s="58"/>
      <c r="R16" s="58"/>
      <c r="S16" s="54">
        <f t="shared" si="4"/>
        <v>0</v>
      </c>
      <c r="T16" s="58"/>
      <c r="U16" s="58"/>
      <c r="V16" s="54">
        <f t="shared" si="5"/>
        <v>0</v>
      </c>
      <c r="W16" s="58"/>
      <c r="X16" s="58"/>
      <c r="Y16" s="54">
        <f t="shared" si="6"/>
        <v>0</v>
      </c>
      <c r="Z16" s="58"/>
      <c r="AA16" s="58"/>
      <c r="AB16" s="54">
        <f t="shared" si="7"/>
        <v>0</v>
      </c>
      <c r="AC16" s="58"/>
      <c r="AD16" s="84"/>
      <c r="AE16" s="83">
        <f t="shared" si="8"/>
        <v>0</v>
      </c>
      <c r="AF16" s="58"/>
      <c r="AG16" s="58"/>
      <c r="AH16" s="54">
        <f t="shared" si="9"/>
        <v>0</v>
      </c>
      <c r="AI16" s="58"/>
      <c r="AJ16" s="58"/>
      <c r="AK16" s="54">
        <f t="shared" si="10"/>
        <v>0</v>
      </c>
      <c r="AL16" s="58"/>
      <c r="AM16" s="58"/>
      <c r="AN16" s="54">
        <f t="shared" si="11"/>
        <v>0</v>
      </c>
      <c r="AO16" s="58"/>
      <c r="AP16" s="58"/>
      <c r="AQ16" s="54">
        <f t="shared" si="12"/>
        <v>0</v>
      </c>
      <c r="AR16" s="58"/>
      <c r="AS16" s="58"/>
      <c r="AT16" s="54">
        <f t="shared" si="13"/>
        <v>0</v>
      </c>
      <c r="AU16" s="58"/>
      <c r="AV16" s="84"/>
      <c r="AW16" s="89"/>
      <c r="AX16" s="58"/>
      <c r="AY16" s="84"/>
    </row>
    <row r="17" spans="1:51">
      <c r="B17" s="92"/>
      <c r="C17" s="67"/>
      <c r="D17" s="67"/>
      <c r="E17" s="68"/>
      <c r="F17" s="67"/>
      <c r="G17" s="54">
        <f t="shared" si="0"/>
        <v>0</v>
      </c>
      <c r="H17" s="58"/>
      <c r="I17" s="58"/>
      <c r="J17" s="54">
        <f t="shared" si="1"/>
        <v>0</v>
      </c>
      <c r="K17" s="58"/>
      <c r="L17" s="58"/>
      <c r="M17" s="54">
        <f t="shared" si="2"/>
        <v>0</v>
      </c>
      <c r="N17" s="58"/>
      <c r="O17" s="58"/>
      <c r="P17" s="54">
        <f t="shared" si="3"/>
        <v>0</v>
      </c>
      <c r="Q17" s="58"/>
      <c r="R17" s="58"/>
      <c r="S17" s="54">
        <f t="shared" si="4"/>
        <v>0</v>
      </c>
      <c r="T17" s="58"/>
      <c r="U17" s="58"/>
      <c r="V17" s="54">
        <f t="shared" si="5"/>
        <v>0</v>
      </c>
      <c r="W17" s="58"/>
      <c r="X17" s="58"/>
      <c r="Y17" s="54">
        <f t="shared" si="6"/>
        <v>0</v>
      </c>
      <c r="Z17" s="58"/>
      <c r="AA17" s="58"/>
      <c r="AB17" s="54">
        <f t="shared" si="7"/>
        <v>0</v>
      </c>
      <c r="AC17" s="58"/>
      <c r="AD17" s="84"/>
      <c r="AE17" s="83">
        <f t="shared" si="8"/>
        <v>0</v>
      </c>
      <c r="AF17" s="58"/>
      <c r="AG17" s="58"/>
      <c r="AH17" s="54">
        <f t="shared" si="9"/>
        <v>0</v>
      </c>
      <c r="AI17" s="58"/>
      <c r="AJ17" s="58"/>
      <c r="AK17" s="54">
        <f t="shared" si="10"/>
        <v>0</v>
      </c>
      <c r="AL17" s="58"/>
      <c r="AM17" s="58"/>
      <c r="AN17" s="54">
        <f t="shared" si="11"/>
        <v>0</v>
      </c>
      <c r="AO17" s="58"/>
      <c r="AP17" s="58"/>
      <c r="AQ17" s="54">
        <f t="shared" si="12"/>
        <v>0</v>
      </c>
      <c r="AR17" s="58"/>
      <c r="AS17" s="58"/>
      <c r="AT17" s="54">
        <f t="shared" si="13"/>
        <v>0</v>
      </c>
      <c r="AU17" s="58"/>
      <c r="AV17" s="84"/>
      <c r="AW17" s="89"/>
      <c r="AX17" s="58"/>
      <c r="AY17" s="84"/>
    </row>
    <row r="18" spans="1:51" ht="17.25">
      <c r="A18" s="65"/>
      <c r="B18" s="224" t="s">
        <v>69</v>
      </c>
      <c r="C18" s="225"/>
      <c r="D18" s="225"/>
      <c r="E18" s="225"/>
      <c r="F18" s="225"/>
      <c r="G18" s="69">
        <f t="shared" ref="G18:AV18" si="14">SUM(G9:G17)</f>
        <v>0</v>
      </c>
      <c r="H18" s="69">
        <f t="shared" si="14"/>
        <v>0</v>
      </c>
      <c r="I18" s="69">
        <f t="shared" si="14"/>
        <v>0</v>
      </c>
      <c r="J18" s="69">
        <f t="shared" si="14"/>
        <v>0</v>
      </c>
      <c r="K18" s="69">
        <f t="shared" si="14"/>
        <v>0</v>
      </c>
      <c r="L18" s="69">
        <f t="shared" si="14"/>
        <v>0</v>
      </c>
      <c r="M18" s="69">
        <f t="shared" si="14"/>
        <v>0</v>
      </c>
      <c r="N18" s="69">
        <f t="shared" si="14"/>
        <v>0</v>
      </c>
      <c r="O18" s="69">
        <f t="shared" si="14"/>
        <v>0</v>
      </c>
      <c r="P18" s="69">
        <f t="shared" si="14"/>
        <v>0</v>
      </c>
      <c r="Q18" s="69">
        <f t="shared" si="14"/>
        <v>0</v>
      </c>
      <c r="R18" s="69">
        <f t="shared" si="14"/>
        <v>0</v>
      </c>
      <c r="S18" s="69">
        <f t="shared" si="14"/>
        <v>0</v>
      </c>
      <c r="T18" s="69">
        <f t="shared" si="14"/>
        <v>0</v>
      </c>
      <c r="U18" s="69">
        <f t="shared" si="14"/>
        <v>0</v>
      </c>
      <c r="V18" s="69">
        <f t="shared" si="14"/>
        <v>0</v>
      </c>
      <c r="W18" s="69">
        <f t="shared" si="14"/>
        <v>0</v>
      </c>
      <c r="X18" s="69">
        <f t="shared" si="14"/>
        <v>0</v>
      </c>
      <c r="Y18" s="69">
        <f t="shared" si="14"/>
        <v>0</v>
      </c>
      <c r="Z18" s="69">
        <f t="shared" si="14"/>
        <v>0</v>
      </c>
      <c r="AA18" s="69">
        <f t="shared" si="14"/>
        <v>0</v>
      </c>
      <c r="AB18" s="69">
        <f t="shared" si="14"/>
        <v>0</v>
      </c>
      <c r="AC18" s="69">
        <f t="shared" si="14"/>
        <v>0</v>
      </c>
      <c r="AD18" s="85">
        <f t="shared" si="14"/>
        <v>0</v>
      </c>
      <c r="AE18" s="83">
        <f t="shared" si="14"/>
        <v>0</v>
      </c>
      <c r="AF18" s="69">
        <f t="shared" si="14"/>
        <v>0</v>
      </c>
      <c r="AG18" s="69">
        <f t="shared" si="14"/>
        <v>0</v>
      </c>
      <c r="AH18" s="69">
        <f t="shared" si="14"/>
        <v>0</v>
      </c>
      <c r="AI18" s="69">
        <f t="shared" si="14"/>
        <v>0</v>
      </c>
      <c r="AJ18" s="69">
        <f t="shared" si="14"/>
        <v>0</v>
      </c>
      <c r="AK18" s="69">
        <f t="shared" si="14"/>
        <v>0</v>
      </c>
      <c r="AL18" s="69">
        <f t="shared" si="14"/>
        <v>0</v>
      </c>
      <c r="AM18" s="69">
        <f t="shared" si="14"/>
        <v>0</v>
      </c>
      <c r="AN18" s="69">
        <f t="shared" si="14"/>
        <v>0</v>
      </c>
      <c r="AO18" s="69">
        <f t="shared" si="14"/>
        <v>0</v>
      </c>
      <c r="AP18" s="69">
        <f t="shared" si="14"/>
        <v>0</v>
      </c>
      <c r="AQ18" s="69">
        <f t="shared" si="14"/>
        <v>0</v>
      </c>
      <c r="AR18" s="69">
        <f t="shared" si="14"/>
        <v>0</v>
      </c>
      <c r="AS18" s="69">
        <f t="shared" si="14"/>
        <v>0</v>
      </c>
      <c r="AT18" s="69">
        <f t="shared" si="14"/>
        <v>0</v>
      </c>
      <c r="AU18" s="69">
        <f t="shared" si="14"/>
        <v>0</v>
      </c>
      <c r="AV18" s="85">
        <f t="shared" si="14"/>
        <v>0</v>
      </c>
      <c r="AW18" s="83" t="s">
        <v>73</v>
      </c>
      <c r="AX18" s="69" t="s">
        <v>73</v>
      </c>
      <c r="AY18" s="85" t="s">
        <v>73</v>
      </c>
    </row>
    <row r="19" spans="1:51">
      <c r="B19" s="224" t="s">
        <v>49</v>
      </c>
      <c r="C19" s="225"/>
      <c r="D19" s="225"/>
      <c r="E19" s="225"/>
      <c r="F19" s="225"/>
      <c r="G19" s="69">
        <f t="shared" ref="G19:AV19" si="15">SUMIF($E9:$E17,"Վարկային ծրագիր",G9:G17)</f>
        <v>0</v>
      </c>
      <c r="H19" s="69">
        <f t="shared" si="15"/>
        <v>0</v>
      </c>
      <c r="I19" s="69">
        <f t="shared" si="15"/>
        <v>0</v>
      </c>
      <c r="J19" s="69">
        <f t="shared" si="15"/>
        <v>0</v>
      </c>
      <c r="K19" s="69">
        <f t="shared" si="15"/>
        <v>0</v>
      </c>
      <c r="L19" s="69">
        <f t="shared" si="15"/>
        <v>0</v>
      </c>
      <c r="M19" s="69">
        <f t="shared" si="15"/>
        <v>0</v>
      </c>
      <c r="N19" s="69">
        <f t="shared" si="15"/>
        <v>0</v>
      </c>
      <c r="O19" s="69">
        <f t="shared" si="15"/>
        <v>0</v>
      </c>
      <c r="P19" s="69">
        <f t="shared" si="15"/>
        <v>0</v>
      </c>
      <c r="Q19" s="69">
        <f t="shared" si="15"/>
        <v>0</v>
      </c>
      <c r="R19" s="69">
        <f t="shared" si="15"/>
        <v>0</v>
      </c>
      <c r="S19" s="69">
        <f t="shared" si="15"/>
        <v>0</v>
      </c>
      <c r="T19" s="69">
        <f t="shared" si="15"/>
        <v>0</v>
      </c>
      <c r="U19" s="69">
        <f t="shared" si="15"/>
        <v>0</v>
      </c>
      <c r="V19" s="69">
        <f t="shared" si="15"/>
        <v>0</v>
      </c>
      <c r="W19" s="69">
        <f t="shared" si="15"/>
        <v>0</v>
      </c>
      <c r="X19" s="69">
        <f t="shared" si="15"/>
        <v>0</v>
      </c>
      <c r="Y19" s="69">
        <f t="shared" si="15"/>
        <v>0</v>
      </c>
      <c r="Z19" s="69">
        <f t="shared" si="15"/>
        <v>0</v>
      </c>
      <c r="AA19" s="69">
        <f t="shared" si="15"/>
        <v>0</v>
      </c>
      <c r="AB19" s="69">
        <f t="shared" si="15"/>
        <v>0</v>
      </c>
      <c r="AC19" s="69">
        <f t="shared" si="15"/>
        <v>0</v>
      </c>
      <c r="AD19" s="85">
        <f t="shared" si="15"/>
        <v>0</v>
      </c>
      <c r="AE19" s="83">
        <f t="shared" si="15"/>
        <v>0</v>
      </c>
      <c r="AF19" s="69">
        <f t="shared" si="15"/>
        <v>0</v>
      </c>
      <c r="AG19" s="69">
        <f t="shared" si="15"/>
        <v>0</v>
      </c>
      <c r="AH19" s="69">
        <f t="shared" si="15"/>
        <v>0</v>
      </c>
      <c r="AI19" s="69">
        <f t="shared" si="15"/>
        <v>0</v>
      </c>
      <c r="AJ19" s="69">
        <f t="shared" si="15"/>
        <v>0</v>
      </c>
      <c r="AK19" s="69">
        <f t="shared" si="15"/>
        <v>0</v>
      </c>
      <c r="AL19" s="69">
        <f t="shared" si="15"/>
        <v>0</v>
      </c>
      <c r="AM19" s="69">
        <f t="shared" si="15"/>
        <v>0</v>
      </c>
      <c r="AN19" s="69">
        <f t="shared" si="15"/>
        <v>0</v>
      </c>
      <c r="AO19" s="69">
        <f t="shared" si="15"/>
        <v>0</v>
      </c>
      <c r="AP19" s="69">
        <f t="shared" si="15"/>
        <v>0</v>
      </c>
      <c r="AQ19" s="69">
        <f t="shared" si="15"/>
        <v>0</v>
      </c>
      <c r="AR19" s="69">
        <f t="shared" si="15"/>
        <v>0</v>
      </c>
      <c r="AS19" s="69">
        <f t="shared" si="15"/>
        <v>0</v>
      </c>
      <c r="AT19" s="69">
        <f t="shared" si="15"/>
        <v>0</v>
      </c>
      <c r="AU19" s="69">
        <f t="shared" si="15"/>
        <v>0</v>
      </c>
      <c r="AV19" s="85">
        <f t="shared" si="15"/>
        <v>0</v>
      </c>
      <c r="AW19" s="83" t="s">
        <v>73</v>
      </c>
      <c r="AX19" s="69" t="s">
        <v>73</v>
      </c>
      <c r="AY19" s="85" t="s">
        <v>73</v>
      </c>
    </row>
    <row r="20" spans="1:51">
      <c r="B20" s="224" t="s">
        <v>50</v>
      </c>
      <c r="C20" s="225"/>
      <c r="D20" s="225"/>
      <c r="E20" s="225"/>
      <c r="F20" s="225"/>
      <c r="G20" s="69">
        <f t="shared" ref="G20:AV20" si="16">SUMIF($E9:$E17,"Դրամաշնորհային ծրագիր",G9:G17)</f>
        <v>0</v>
      </c>
      <c r="H20" s="69">
        <f>SUMIF($E9:$E17,"Դրամաշնորհային ծրագիր",H9:H17)</f>
        <v>0</v>
      </c>
      <c r="I20" s="69">
        <f t="shared" si="16"/>
        <v>0</v>
      </c>
      <c r="J20" s="69">
        <f t="shared" si="16"/>
        <v>0</v>
      </c>
      <c r="K20" s="69">
        <f t="shared" si="16"/>
        <v>0</v>
      </c>
      <c r="L20" s="69">
        <f t="shared" si="16"/>
        <v>0</v>
      </c>
      <c r="M20" s="69">
        <f t="shared" si="16"/>
        <v>0</v>
      </c>
      <c r="N20" s="69">
        <f t="shared" si="16"/>
        <v>0</v>
      </c>
      <c r="O20" s="69">
        <f t="shared" si="16"/>
        <v>0</v>
      </c>
      <c r="P20" s="69">
        <f t="shared" si="16"/>
        <v>0</v>
      </c>
      <c r="Q20" s="69">
        <f t="shared" si="16"/>
        <v>0</v>
      </c>
      <c r="R20" s="69">
        <f t="shared" si="16"/>
        <v>0</v>
      </c>
      <c r="S20" s="69">
        <f t="shared" si="16"/>
        <v>0</v>
      </c>
      <c r="T20" s="69">
        <f t="shared" si="16"/>
        <v>0</v>
      </c>
      <c r="U20" s="69">
        <f t="shared" si="16"/>
        <v>0</v>
      </c>
      <c r="V20" s="69">
        <f t="shared" si="16"/>
        <v>0</v>
      </c>
      <c r="W20" s="69">
        <f t="shared" si="16"/>
        <v>0</v>
      </c>
      <c r="X20" s="69">
        <f t="shared" si="16"/>
        <v>0</v>
      </c>
      <c r="Y20" s="69">
        <f t="shared" si="16"/>
        <v>0</v>
      </c>
      <c r="Z20" s="69">
        <f t="shared" si="16"/>
        <v>0</v>
      </c>
      <c r="AA20" s="69">
        <f t="shared" si="16"/>
        <v>0</v>
      </c>
      <c r="AB20" s="69">
        <f t="shared" si="16"/>
        <v>0</v>
      </c>
      <c r="AC20" s="69">
        <f t="shared" si="16"/>
        <v>0</v>
      </c>
      <c r="AD20" s="85">
        <f t="shared" si="16"/>
        <v>0</v>
      </c>
      <c r="AE20" s="83">
        <f t="shared" si="16"/>
        <v>0</v>
      </c>
      <c r="AF20" s="69">
        <f t="shared" si="16"/>
        <v>0</v>
      </c>
      <c r="AG20" s="69">
        <f t="shared" si="16"/>
        <v>0</v>
      </c>
      <c r="AH20" s="69">
        <f t="shared" si="16"/>
        <v>0</v>
      </c>
      <c r="AI20" s="69">
        <f t="shared" si="16"/>
        <v>0</v>
      </c>
      <c r="AJ20" s="69">
        <f t="shared" si="16"/>
        <v>0</v>
      </c>
      <c r="AK20" s="69">
        <f t="shared" si="16"/>
        <v>0</v>
      </c>
      <c r="AL20" s="69">
        <f t="shared" si="16"/>
        <v>0</v>
      </c>
      <c r="AM20" s="69">
        <f t="shared" si="16"/>
        <v>0</v>
      </c>
      <c r="AN20" s="69">
        <f t="shared" si="16"/>
        <v>0</v>
      </c>
      <c r="AO20" s="69">
        <f t="shared" si="16"/>
        <v>0</v>
      </c>
      <c r="AP20" s="69">
        <f t="shared" si="16"/>
        <v>0</v>
      </c>
      <c r="AQ20" s="69">
        <f t="shared" si="16"/>
        <v>0</v>
      </c>
      <c r="AR20" s="69">
        <f t="shared" si="16"/>
        <v>0</v>
      </c>
      <c r="AS20" s="69">
        <f t="shared" si="16"/>
        <v>0</v>
      </c>
      <c r="AT20" s="69">
        <f t="shared" si="16"/>
        <v>0</v>
      </c>
      <c r="AU20" s="69">
        <f t="shared" si="16"/>
        <v>0</v>
      </c>
      <c r="AV20" s="85">
        <f t="shared" si="16"/>
        <v>0</v>
      </c>
      <c r="AW20" s="83" t="s">
        <v>73</v>
      </c>
      <c r="AX20" s="69" t="s">
        <v>73</v>
      </c>
      <c r="AY20" s="85" t="s">
        <v>73</v>
      </c>
    </row>
    <row r="21" spans="1:51" ht="17.25" customHeight="1"/>
    <row r="23" spans="1:51">
      <c r="B23" s="106"/>
      <c r="C23" s="106"/>
      <c r="D23" s="10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zoomScale="115" zoomScaleNormal="115" workbookViewId="0">
      <selection activeCell="A5" sqref="A5:XFD17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4.42578125" customWidth="1"/>
    <col min="5" max="6" width="11.7109375" bestFit="1" customWidth="1"/>
    <col min="7" max="7" width="9.28515625" customWidth="1"/>
    <col min="8" max="8" width="8.7109375" customWidth="1"/>
    <col min="9" max="10" width="3.28515625" bestFit="1" customWidth="1"/>
    <col min="11" max="11" width="7.42578125" customWidth="1"/>
    <col min="12" max="13" width="3.28515625" bestFit="1" customWidth="1"/>
    <col min="14" max="14" width="10.5703125" customWidth="1"/>
    <col min="15" max="15" width="10.5703125" bestFit="1" customWidth="1"/>
    <col min="16" max="16" width="8.28515625" customWidth="1"/>
    <col min="17" max="17" width="10.5703125" bestFit="1" customWidth="1"/>
    <col min="18" max="18" width="11.42578125" bestFit="1" customWidth="1"/>
    <col min="19" max="19" width="3.28515625" bestFit="1" customWidth="1"/>
    <col min="20" max="20" width="10.85546875" bestFit="1" customWidth="1"/>
    <col min="21" max="21" width="10.5703125" bestFit="1" customWidth="1"/>
    <col min="22" max="22" width="3.28515625" bestFit="1" customWidth="1"/>
    <col min="23" max="24" width="11" bestFit="1" customWidth="1"/>
    <col min="25" max="25" width="3.28515625" bestFit="1" customWidth="1"/>
    <col min="26" max="26" width="5.85546875" customWidth="1"/>
    <col min="27" max="28" width="3.28515625" bestFit="1" customWidth="1"/>
    <col min="29" max="29" width="9.85546875" bestFit="1" customWidth="1"/>
    <col min="30" max="30" width="11.5703125" customWidth="1"/>
    <col min="31" max="32" width="8.85546875" customWidth="1"/>
    <col min="33" max="33" width="11" customWidth="1"/>
    <col min="34" max="34" width="8.85546875" customWidth="1"/>
    <col min="35" max="35" width="10" bestFit="1" customWidth="1"/>
    <col min="36" max="36" width="10.28515625" customWidth="1"/>
    <col min="37" max="37" width="8.85546875" customWidth="1"/>
    <col min="38" max="38" width="10" bestFit="1" customWidth="1"/>
    <col min="39" max="39" width="10.28515625" customWidth="1"/>
    <col min="40" max="40" width="8.85546875" customWidth="1"/>
    <col min="41" max="41" width="9.7109375" bestFit="1" customWidth="1"/>
    <col min="42" max="42" width="10" customWidth="1"/>
    <col min="43" max="43" width="8.85546875" customWidth="1"/>
    <col min="44" max="44" width="10.42578125" bestFit="1" customWidth="1"/>
    <col min="45" max="45" width="10.28515625" customWidth="1"/>
    <col min="46" max="46" width="8.85546875" customWidth="1"/>
  </cols>
  <sheetData>
    <row r="1" spans="1:49" ht="17.25">
      <c r="A1" s="111" t="s">
        <v>220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49" ht="17.25">
      <c r="A2" s="111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</row>
    <row r="3" spans="1:49" s="100" customFormat="1" ht="17.25">
      <c r="A3" s="111" t="s">
        <v>225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49" ht="15.75" thickBot="1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</row>
    <row r="5" spans="1:49" ht="15" customHeight="1">
      <c r="B5" s="250" t="s">
        <v>29</v>
      </c>
      <c r="C5" s="226"/>
      <c r="D5" s="226" t="s">
        <v>83</v>
      </c>
      <c r="E5" s="226" t="s">
        <v>269</v>
      </c>
      <c r="F5" s="226"/>
      <c r="G5" s="226"/>
      <c r="H5" s="226" t="s">
        <v>185</v>
      </c>
      <c r="I5" s="226"/>
      <c r="J5" s="226"/>
      <c r="K5" s="226" t="s">
        <v>186</v>
      </c>
      <c r="L5" s="226"/>
      <c r="M5" s="226"/>
      <c r="N5" s="226" t="s">
        <v>187</v>
      </c>
      <c r="O5" s="226"/>
      <c r="P5" s="226"/>
      <c r="Q5" s="226" t="s">
        <v>48</v>
      </c>
      <c r="R5" s="226"/>
      <c r="S5" s="226"/>
      <c r="T5" s="226" t="s">
        <v>39</v>
      </c>
      <c r="U5" s="226"/>
      <c r="V5" s="226"/>
      <c r="W5" s="226"/>
      <c r="X5" s="226"/>
      <c r="Y5" s="226"/>
      <c r="Z5" s="226"/>
      <c r="AA5" s="226"/>
      <c r="AB5" s="227"/>
      <c r="AC5" s="252" t="s">
        <v>188</v>
      </c>
      <c r="AD5" s="253"/>
      <c r="AE5" s="253"/>
      <c r="AF5" s="219" t="s">
        <v>189</v>
      </c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31"/>
      <c r="AU5" s="232" t="s">
        <v>54</v>
      </c>
      <c r="AV5" s="234" t="s">
        <v>55</v>
      </c>
      <c r="AW5" s="236" t="s">
        <v>190</v>
      </c>
    </row>
    <row r="6" spans="1:49" ht="38.25" customHeight="1">
      <c r="B6" s="251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 t="s">
        <v>24</v>
      </c>
      <c r="U6" s="210"/>
      <c r="V6" s="210"/>
      <c r="W6" s="210" t="s">
        <v>28</v>
      </c>
      <c r="X6" s="210"/>
      <c r="Y6" s="210"/>
      <c r="Z6" s="210" t="s">
        <v>177</v>
      </c>
      <c r="AA6" s="210"/>
      <c r="AB6" s="230"/>
      <c r="AC6" s="254"/>
      <c r="AD6" s="255"/>
      <c r="AE6" s="255"/>
      <c r="AF6" s="221" t="s">
        <v>56</v>
      </c>
      <c r="AG6" s="221"/>
      <c r="AH6" s="221"/>
      <c r="AI6" s="221" t="s">
        <v>57</v>
      </c>
      <c r="AJ6" s="221"/>
      <c r="AK6" s="221"/>
      <c r="AL6" s="221" t="s">
        <v>58</v>
      </c>
      <c r="AM6" s="221"/>
      <c r="AN6" s="221"/>
      <c r="AO6" s="221" t="s">
        <v>59</v>
      </c>
      <c r="AP6" s="221"/>
      <c r="AQ6" s="221"/>
      <c r="AR6" s="221" t="s">
        <v>60</v>
      </c>
      <c r="AS6" s="221"/>
      <c r="AT6" s="238"/>
      <c r="AU6" s="233"/>
      <c r="AV6" s="235"/>
      <c r="AW6" s="237"/>
    </row>
    <row r="7" spans="1:49" ht="126" customHeight="1">
      <c r="B7" s="90" t="s">
        <v>6</v>
      </c>
      <c r="C7" s="13" t="s">
        <v>51</v>
      </c>
      <c r="D7" s="210"/>
      <c r="E7" s="15" t="s">
        <v>33</v>
      </c>
      <c r="F7" s="15" t="s">
        <v>46</v>
      </c>
      <c r="G7" s="15" t="s">
        <v>47</v>
      </c>
      <c r="H7" s="15" t="s">
        <v>33</v>
      </c>
      <c r="I7" s="15" t="s">
        <v>46</v>
      </c>
      <c r="J7" s="15" t="s">
        <v>47</v>
      </c>
      <c r="K7" s="15" t="s">
        <v>33</v>
      </c>
      <c r="L7" s="15" t="s">
        <v>46</v>
      </c>
      <c r="M7" s="15" t="s">
        <v>47</v>
      </c>
      <c r="N7" s="15" t="s">
        <v>33</v>
      </c>
      <c r="O7" s="15" t="s">
        <v>46</v>
      </c>
      <c r="P7" s="15" t="s">
        <v>47</v>
      </c>
      <c r="Q7" s="15" t="s">
        <v>33</v>
      </c>
      <c r="R7" s="15" t="s">
        <v>46</v>
      </c>
      <c r="S7" s="15" t="s">
        <v>47</v>
      </c>
      <c r="T7" s="66" t="s">
        <v>33</v>
      </c>
      <c r="U7" s="66" t="s">
        <v>46</v>
      </c>
      <c r="V7" s="66" t="s">
        <v>47</v>
      </c>
      <c r="W7" s="66" t="s">
        <v>33</v>
      </c>
      <c r="X7" s="66" t="s">
        <v>46</v>
      </c>
      <c r="Y7" s="66" t="s">
        <v>47</v>
      </c>
      <c r="Z7" s="66" t="s">
        <v>33</v>
      </c>
      <c r="AA7" s="66" t="s">
        <v>46</v>
      </c>
      <c r="AB7" s="99" t="s">
        <v>47</v>
      </c>
      <c r="AC7" s="81" t="s">
        <v>33</v>
      </c>
      <c r="AD7" s="80" t="s">
        <v>46</v>
      </c>
      <c r="AE7" s="80" t="s">
        <v>47</v>
      </c>
      <c r="AF7" s="80" t="s">
        <v>33</v>
      </c>
      <c r="AG7" s="80" t="s">
        <v>46</v>
      </c>
      <c r="AH7" s="80" t="s">
        <v>47</v>
      </c>
      <c r="AI7" s="80" t="s">
        <v>33</v>
      </c>
      <c r="AJ7" s="80" t="s">
        <v>46</v>
      </c>
      <c r="AK7" s="80" t="s">
        <v>47</v>
      </c>
      <c r="AL7" s="80" t="s">
        <v>33</v>
      </c>
      <c r="AM7" s="80" t="s">
        <v>46</v>
      </c>
      <c r="AN7" s="80" t="s">
        <v>47</v>
      </c>
      <c r="AO7" s="80" t="s">
        <v>33</v>
      </c>
      <c r="AP7" s="80" t="s">
        <v>46</v>
      </c>
      <c r="AQ7" s="80" t="s">
        <v>47</v>
      </c>
      <c r="AR7" s="80" t="s">
        <v>33</v>
      </c>
      <c r="AS7" s="80" t="s">
        <v>46</v>
      </c>
      <c r="AT7" s="82" t="s">
        <v>47</v>
      </c>
      <c r="AU7" s="233"/>
      <c r="AV7" s="235"/>
      <c r="AW7" s="237"/>
    </row>
    <row r="8" spans="1:49" ht="51.75" customHeight="1">
      <c r="B8" s="149">
        <v>1167</v>
      </c>
      <c r="C8" s="26">
        <v>42012</v>
      </c>
      <c r="D8" s="143" t="s">
        <v>268</v>
      </c>
      <c r="E8" s="54">
        <f>F8+G8</f>
        <v>64542575</v>
      </c>
      <c r="F8" s="124">
        <f>F9</f>
        <v>64542575</v>
      </c>
      <c r="G8" s="53"/>
      <c r="H8" s="245">
        <f>I8+J8</f>
        <v>0</v>
      </c>
      <c r="I8" s="209">
        <v>0</v>
      </c>
      <c r="J8" s="209"/>
      <c r="K8" s="245">
        <f>L8+M8</f>
        <v>0</v>
      </c>
      <c r="L8" s="209">
        <v>0</v>
      </c>
      <c r="M8" s="209"/>
      <c r="N8" s="54">
        <f>O8+P8</f>
        <v>21125475</v>
      </c>
      <c r="O8" s="124">
        <f>O9</f>
        <v>21125475</v>
      </c>
      <c r="P8" s="58"/>
      <c r="Q8" s="54">
        <f>R8+S8</f>
        <v>43417100</v>
      </c>
      <c r="R8" s="124">
        <f>R9</f>
        <v>43417100</v>
      </c>
      <c r="S8" s="58"/>
      <c r="T8" s="54">
        <f>U8+V8</f>
        <v>13529980</v>
      </c>
      <c r="U8" s="124">
        <f>U9</f>
        <v>13529980</v>
      </c>
      <c r="V8" s="58"/>
      <c r="W8" s="54">
        <f>X8+Y8</f>
        <v>29887120</v>
      </c>
      <c r="X8" s="124">
        <f>X9</f>
        <v>29887120</v>
      </c>
      <c r="Y8" s="58"/>
      <c r="Z8" s="54">
        <f>AA8+AB8</f>
        <v>0</v>
      </c>
      <c r="AA8" s="58">
        <v>0</v>
      </c>
      <c r="AB8" s="58"/>
      <c r="AC8" s="54">
        <f>AD8+AE8</f>
        <v>43417100</v>
      </c>
      <c r="AD8" s="124">
        <f>AD9</f>
        <v>43417100</v>
      </c>
      <c r="AE8" s="58"/>
      <c r="AF8" s="54">
        <f>AG8+AH8</f>
        <v>0</v>
      </c>
      <c r="AG8" s="124">
        <f>AG9</f>
        <v>0</v>
      </c>
      <c r="AH8" s="58"/>
      <c r="AI8" s="54">
        <f>AJ8+AK8</f>
        <v>4038800</v>
      </c>
      <c r="AJ8" s="124">
        <f>AJ9</f>
        <v>4038800</v>
      </c>
      <c r="AK8" s="58"/>
      <c r="AL8" s="54">
        <f>AM8+AN8</f>
        <v>6058200</v>
      </c>
      <c r="AM8" s="124">
        <f>AM9</f>
        <v>6058200</v>
      </c>
      <c r="AN8" s="58"/>
      <c r="AO8" s="54">
        <f>AP8+AQ8</f>
        <v>3432980</v>
      </c>
      <c r="AP8" s="124">
        <f>AP9</f>
        <v>3432980</v>
      </c>
      <c r="AQ8" s="58"/>
      <c r="AR8" s="54">
        <f>AS8+AT8</f>
        <v>13529980</v>
      </c>
      <c r="AS8" s="124">
        <f>AS9</f>
        <v>13529980</v>
      </c>
      <c r="AT8" s="58"/>
      <c r="AU8" s="247">
        <v>2024</v>
      </c>
      <c r="AV8" s="209">
        <v>2026</v>
      </c>
      <c r="AW8" s="239"/>
    </row>
    <row r="9" spans="1:49" ht="76.5">
      <c r="B9" s="147"/>
      <c r="C9" s="148"/>
      <c r="D9" s="143" t="s">
        <v>236</v>
      </c>
      <c r="E9" s="54">
        <f t="shared" ref="E9:E16" si="0">F9+G9</f>
        <v>64542575</v>
      </c>
      <c r="F9" s="145">
        <f>F13</f>
        <v>64542575</v>
      </c>
      <c r="G9" s="53"/>
      <c r="H9" s="246"/>
      <c r="I9" s="244"/>
      <c r="J9" s="244"/>
      <c r="K9" s="246"/>
      <c r="L9" s="244"/>
      <c r="M9" s="244"/>
      <c r="N9" s="146">
        <f>O9+P9</f>
        <v>21125475</v>
      </c>
      <c r="O9" s="145">
        <f>O13</f>
        <v>21125475</v>
      </c>
      <c r="P9" s="58"/>
      <c r="Q9" s="54">
        <f t="shared" ref="Q9:Q14" si="1">R9+S9</f>
        <v>43417100</v>
      </c>
      <c r="R9" s="145">
        <f>R13</f>
        <v>43417100</v>
      </c>
      <c r="S9" s="58"/>
      <c r="T9" s="54">
        <f t="shared" ref="T9:T14" si="2">U9+V9</f>
        <v>13529980</v>
      </c>
      <c r="U9" s="145">
        <f>U13</f>
        <v>13529980</v>
      </c>
      <c r="V9" s="58"/>
      <c r="W9" s="54">
        <f t="shared" ref="W9:W14" si="3">X9+Y9</f>
        <v>29887120</v>
      </c>
      <c r="X9" s="145">
        <f>X13</f>
        <v>29887120</v>
      </c>
      <c r="Y9" s="58"/>
      <c r="Z9" s="54">
        <f t="shared" ref="Z9:Z14" si="4">AA9+AB9</f>
        <v>0</v>
      </c>
      <c r="AA9" s="58"/>
      <c r="AB9" s="58"/>
      <c r="AC9" s="54">
        <f t="shared" ref="AC9:AC14" si="5">AD9+AE9</f>
        <v>43417100</v>
      </c>
      <c r="AD9" s="145">
        <f>AD13</f>
        <v>43417100</v>
      </c>
      <c r="AE9" s="58"/>
      <c r="AF9" s="54">
        <f t="shared" ref="AF9:AF14" si="6">AG9+AH9</f>
        <v>0</v>
      </c>
      <c r="AG9" s="145">
        <f>AG13</f>
        <v>0</v>
      </c>
      <c r="AH9" s="58"/>
      <c r="AI9" s="54">
        <f t="shared" ref="AI9:AI14" si="7">AJ9+AK9</f>
        <v>4038800</v>
      </c>
      <c r="AJ9" s="145">
        <f>AJ13</f>
        <v>4038800</v>
      </c>
      <c r="AK9" s="58"/>
      <c r="AL9" s="54">
        <f t="shared" ref="AL9:AL14" si="8">AM9+AN9</f>
        <v>6058200</v>
      </c>
      <c r="AM9" s="145">
        <f>AM13</f>
        <v>6058200</v>
      </c>
      <c r="AN9" s="58"/>
      <c r="AO9" s="54">
        <f t="shared" ref="AO9:AO14" si="9">AP9+AQ9</f>
        <v>3432980</v>
      </c>
      <c r="AP9" s="145">
        <f>AP13</f>
        <v>3432980</v>
      </c>
      <c r="AQ9" s="58"/>
      <c r="AR9" s="54">
        <f t="shared" ref="AR9:AR14" si="10">AS9+AT9</f>
        <v>13529980</v>
      </c>
      <c r="AS9" s="145">
        <f>AS13</f>
        <v>13529980</v>
      </c>
      <c r="AT9" s="58"/>
      <c r="AU9" s="248"/>
      <c r="AV9" s="244"/>
      <c r="AW9" s="240"/>
    </row>
    <row r="10" spans="1:49">
      <c r="B10" s="91"/>
      <c r="C10" s="52"/>
      <c r="D10" s="144" t="s">
        <v>210</v>
      </c>
      <c r="E10" s="54">
        <f t="shared" si="0"/>
        <v>0</v>
      </c>
      <c r="F10" s="58"/>
      <c r="G10" s="58"/>
      <c r="H10" s="54">
        <f t="shared" ref="H10:H16" si="11">I10+J10</f>
        <v>0</v>
      </c>
      <c r="I10" s="58"/>
      <c r="J10" s="58"/>
      <c r="K10" s="54">
        <f t="shared" ref="K10:K16" si="12">L10+M10</f>
        <v>0</v>
      </c>
      <c r="L10" s="58"/>
      <c r="M10" s="58"/>
      <c r="N10" s="54">
        <f t="shared" ref="N10:N14" si="13">O10+P10</f>
        <v>0</v>
      </c>
      <c r="O10" s="58"/>
      <c r="P10" s="58"/>
      <c r="Q10" s="54">
        <f t="shared" si="1"/>
        <v>0</v>
      </c>
      <c r="R10" s="58"/>
      <c r="S10" s="58"/>
      <c r="T10" s="54">
        <f t="shared" si="2"/>
        <v>0</v>
      </c>
      <c r="U10" s="58"/>
      <c r="V10" s="58"/>
      <c r="W10" s="54">
        <f t="shared" si="3"/>
        <v>0</v>
      </c>
      <c r="X10" s="58"/>
      <c r="Y10" s="58"/>
      <c r="Z10" s="54">
        <f t="shared" si="4"/>
        <v>0</v>
      </c>
      <c r="AA10" s="58"/>
      <c r="AB10" s="58"/>
      <c r="AC10" s="54">
        <f t="shared" si="5"/>
        <v>0</v>
      </c>
      <c r="AD10" s="58"/>
      <c r="AE10" s="58"/>
      <c r="AF10" s="54">
        <f t="shared" si="6"/>
        <v>0</v>
      </c>
      <c r="AG10" s="58"/>
      <c r="AH10" s="58"/>
      <c r="AI10" s="54">
        <f t="shared" si="7"/>
        <v>0</v>
      </c>
      <c r="AJ10" s="58"/>
      <c r="AK10" s="58"/>
      <c r="AL10" s="54">
        <f t="shared" si="8"/>
        <v>0</v>
      </c>
      <c r="AM10" s="58"/>
      <c r="AN10" s="58"/>
      <c r="AO10" s="54">
        <f t="shared" si="9"/>
        <v>0</v>
      </c>
      <c r="AP10" s="58"/>
      <c r="AQ10" s="58"/>
      <c r="AR10" s="54">
        <f t="shared" si="10"/>
        <v>0</v>
      </c>
      <c r="AS10" s="58"/>
      <c r="AT10" s="58"/>
      <c r="AU10" s="89"/>
      <c r="AV10" s="58"/>
      <c r="AW10" s="84"/>
    </row>
    <row r="11" spans="1:49" ht="38.25">
      <c r="B11" s="91"/>
      <c r="C11" s="52"/>
      <c r="D11" s="156" t="s">
        <v>237</v>
      </c>
      <c r="E11" s="54">
        <f t="shared" si="0"/>
        <v>0</v>
      </c>
      <c r="F11" s="58"/>
      <c r="G11" s="58"/>
      <c r="H11" s="54">
        <f t="shared" si="11"/>
        <v>0</v>
      </c>
      <c r="I11" s="58"/>
      <c r="J11" s="58"/>
      <c r="K11" s="54">
        <f t="shared" si="12"/>
        <v>0</v>
      </c>
      <c r="L11" s="58"/>
      <c r="M11" s="58"/>
      <c r="N11" s="54">
        <f t="shared" si="13"/>
        <v>0</v>
      </c>
      <c r="O11" s="58"/>
      <c r="P11" s="58"/>
      <c r="Q11" s="54">
        <f t="shared" si="1"/>
        <v>0</v>
      </c>
      <c r="R11" s="58"/>
      <c r="S11" s="58"/>
      <c r="T11" s="54">
        <f t="shared" si="2"/>
        <v>0</v>
      </c>
      <c r="U11" s="58"/>
      <c r="V11" s="58"/>
      <c r="W11" s="54">
        <f t="shared" si="3"/>
        <v>0</v>
      </c>
      <c r="X11" s="58"/>
      <c r="Y11" s="58"/>
      <c r="Z11" s="54">
        <f t="shared" si="4"/>
        <v>0</v>
      </c>
      <c r="AA11" s="58"/>
      <c r="AB11" s="58"/>
      <c r="AC11" s="54">
        <f t="shared" si="5"/>
        <v>0</v>
      </c>
      <c r="AD11" s="58"/>
      <c r="AE11" s="58"/>
      <c r="AF11" s="54">
        <f t="shared" si="6"/>
        <v>0</v>
      </c>
      <c r="AG11" s="58"/>
      <c r="AH11" s="58"/>
      <c r="AI11" s="54">
        <f t="shared" si="7"/>
        <v>0</v>
      </c>
      <c r="AJ11" s="58"/>
      <c r="AK11" s="58"/>
      <c r="AL11" s="54">
        <f t="shared" si="8"/>
        <v>0</v>
      </c>
      <c r="AM11" s="58"/>
      <c r="AN11" s="58"/>
      <c r="AO11" s="54">
        <f t="shared" si="9"/>
        <v>0</v>
      </c>
      <c r="AP11" s="58"/>
      <c r="AQ11" s="58"/>
      <c r="AR11" s="54">
        <f t="shared" si="10"/>
        <v>0</v>
      </c>
      <c r="AS11" s="58"/>
      <c r="AT11" s="58"/>
      <c r="AU11" s="89"/>
      <c r="AV11" s="58"/>
      <c r="AW11" s="84"/>
    </row>
    <row r="12" spans="1:49" ht="38.25">
      <c r="B12" s="91"/>
      <c r="C12" s="52"/>
      <c r="D12" s="144" t="s">
        <v>251</v>
      </c>
      <c r="E12" s="54">
        <f t="shared" si="0"/>
        <v>0</v>
      </c>
      <c r="F12" s="58"/>
      <c r="G12" s="58"/>
      <c r="H12" s="54">
        <f t="shared" si="11"/>
        <v>0</v>
      </c>
      <c r="I12" s="58"/>
      <c r="J12" s="58"/>
      <c r="K12" s="54">
        <f t="shared" si="12"/>
        <v>0</v>
      </c>
      <c r="L12" s="58"/>
      <c r="M12" s="58"/>
      <c r="N12" s="54">
        <f t="shared" si="13"/>
        <v>0</v>
      </c>
      <c r="O12" s="58"/>
      <c r="P12" s="58"/>
      <c r="Q12" s="54">
        <f t="shared" si="1"/>
        <v>0</v>
      </c>
      <c r="R12" s="58"/>
      <c r="S12" s="58"/>
      <c r="T12" s="54">
        <f t="shared" si="2"/>
        <v>0</v>
      </c>
      <c r="U12" s="58"/>
      <c r="V12" s="58"/>
      <c r="W12" s="54">
        <f t="shared" si="3"/>
        <v>0</v>
      </c>
      <c r="X12" s="58"/>
      <c r="Y12" s="58"/>
      <c r="Z12" s="54">
        <f t="shared" si="4"/>
        <v>0</v>
      </c>
      <c r="AA12" s="58"/>
      <c r="AB12" s="58"/>
      <c r="AC12" s="54">
        <f t="shared" si="5"/>
        <v>0</v>
      </c>
      <c r="AD12" s="58"/>
      <c r="AE12" s="58"/>
      <c r="AF12" s="54">
        <f t="shared" si="6"/>
        <v>0</v>
      </c>
      <c r="AG12" s="58"/>
      <c r="AH12" s="58"/>
      <c r="AI12" s="54">
        <f t="shared" si="7"/>
        <v>0</v>
      </c>
      <c r="AJ12" s="58"/>
      <c r="AK12" s="58"/>
      <c r="AL12" s="54">
        <f t="shared" si="8"/>
        <v>0</v>
      </c>
      <c r="AM12" s="58"/>
      <c r="AN12" s="58"/>
      <c r="AO12" s="54">
        <f t="shared" si="9"/>
        <v>0</v>
      </c>
      <c r="AP12" s="58"/>
      <c r="AQ12" s="58"/>
      <c r="AR12" s="54">
        <f t="shared" si="10"/>
        <v>0</v>
      </c>
      <c r="AS12" s="58"/>
      <c r="AT12" s="58"/>
      <c r="AU12" s="89"/>
      <c r="AV12" s="58"/>
      <c r="AW12" s="84"/>
    </row>
    <row r="13" spans="1:49" ht="57.75" customHeight="1">
      <c r="B13" s="91"/>
      <c r="C13" s="52"/>
      <c r="D13" s="144" t="s">
        <v>197</v>
      </c>
      <c r="E13" s="54">
        <f t="shared" si="0"/>
        <v>64542575</v>
      </c>
      <c r="F13" s="145">
        <f>F14</f>
        <v>64542575</v>
      </c>
      <c r="G13" s="58"/>
      <c r="H13" s="54">
        <f t="shared" si="11"/>
        <v>0</v>
      </c>
      <c r="I13" s="58"/>
      <c r="J13" s="58"/>
      <c r="K13" s="54">
        <f t="shared" si="12"/>
        <v>0</v>
      </c>
      <c r="L13" s="58"/>
      <c r="M13" s="58"/>
      <c r="N13" s="54">
        <f t="shared" si="13"/>
        <v>21125475</v>
      </c>
      <c r="O13" s="145">
        <f>O14</f>
        <v>21125475</v>
      </c>
      <c r="P13" s="58"/>
      <c r="Q13" s="54">
        <f t="shared" si="1"/>
        <v>43417100</v>
      </c>
      <c r="R13" s="145">
        <f>R14</f>
        <v>43417100</v>
      </c>
      <c r="S13" s="58"/>
      <c r="T13" s="54">
        <f t="shared" si="2"/>
        <v>13529980</v>
      </c>
      <c r="U13" s="145">
        <f>U14</f>
        <v>13529980</v>
      </c>
      <c r="V13" s="58"/>
      <c r="W13" s="54">
        <f t="shared" si="3"/>
        <v>29887120</v>
      </c>
      <c r="X13" s="145">
        <f>X14</f>
        <v>29887120</v>
      </c>
      <c r="Y13" s="58"/>
      <c r="Z13" s="54">
        <f t="shared" si="4"/>
        <v>0</v>
      </c>
      <c r="AA13" s="58"/>
      <c r="AB13" s="58"/>
      <c r="AC13" s="54">
        <f t="shared" si="5"/>
        <v>43417100</v>
      </c>
      <c r="AD13" s="145">
        <f>AD14</f>
        <v>43417100</v>
      </c>
      <c r="AE13" s="58"/>
      <c r="AF13" s="54">
        <f t="shared" si="6"/>
        <v>0</v>
      </c>
      <c r="AG13" s="145">
        <f>AG14</f>
        <v>0</v>
      </c>
      <c r="AH13" s="58"/>
      <c r="AI13" s="54">
        <f t="shared" si="7"/>
        <v>4038800</v>
      </c>
      <c r="AJ13" s="145">
        <f>AJ14</f>
        <v>4038800</v>
      </c>
      <c r="AK13" s="58"/>
      <c r="AL13" s="54">
        <f t="shared" si="8"/>
        <v>6058200</v>
      </c>
      <c r="AM13" s="145">
        <f>AM14</f>
        <v>6058200</v>
      </c>
      <c r="AN13" s="58"/>
      <c r="AO13" s="54">
        <f t="shared" si="9"/>
        <v>3432980</v>
      </c>
      <c r="AP13" s="145">
        <f>AP14</f>
        <v>3432980</v>
      </c>
      <c r="AQ13" s="58"/>
      <c r="AR13" s="54">
        <f t="shared" si="10"/>
        <v>13529980</v>
      </c>
      <c r="AS13" s="145">
        <f>AS14</f>
        <v>13529980</v>
      </c>
      <c r="AT13" s="58"/>
      <c r="AU13" s="89"/>
      <c r="AV13" s="58"/>
      <c r="AW13" s="84"/>
    </row>
    <row r="14" spans="1:49" ht="25.5">
      <c r="B14" s="91"/>
      <c r="C14" s="52"/>
      <c r="D14" s="144" t="s">
        <v>265</v>
      </c>
      <c r="E14" s="54">
        <f t="shared" si="0"/>
        <v>64542575</v>
      </c>
      <c r="F14" s="145">
        <f>F15</f>
        <v>64542575</v>
      </c>
      <c r="G14" s="58"/>
      <c r="H14" s="54">
        <f t="shared" si="11"/>
        <v>0</v>
      </c>
      <c r="I14" s="58"/>
      <c r="J14" s="58"/>
      <c r="K14" s="54">
        <f t="shared" si="12"/>
        <v>0</v>
      </c>
      <c r="L14" s="58"/>
      <c r="M14" s="58"/>
      <c r="N14" s="54">
        <f t="shared" si="13"/>
        <v>21125475</v>
      </c>
      <c r="O14" s="145">
        <f>O15</f>
        <v>21125475</v>
      </c>
      <c r="P14" s="58"/>
      <c r="Q14" s="54">
        <f t="shared" si="1"/>
        <v>43417100</v>
      </c>
      <c r="R14" s="145">
        <f>R15</f>
        <v>43417100</v>
      </c>
      <c r="S14" s="58"/>
      <c r="T14" s="54">
        <f t="shared" si="2"/>
        <v>13529980</v>
      </c>
      <c r="U14" s="145">
        <f>U15</f>
        <v>13529980</v>
      </c>
      <c r="V14" s="58"/>
      <c r="W14" s="54">
        <f t="shared" si="3"/>
        <v>29887120</v>
      </c>
      <c r="X14" s="145">
        <f>X15</f>
        <v>29887120</v>
      </c>
      <c r="Y14" s="58"/>
      <c r="Z14" s="54">
        <f t="shared" si="4"/>
        <v>0</v>
      </c>
      <c r="AA14" s="58"/>
      <c r="AB14" s="58"/>
      <c r="AC14" s="54">
        <f t="shared" si="5"/>
        <v>43417100</v>
      </c>
      <c r="AD14" s="145">
        <f>AD15</f>
        <v>43417100</v>
      </c>
      <c r="AE14" s="58"/>
      <c r="AF14" s="54">
        <f t="shared" si="6"/>
        <v>0</v>
      </c>
      <c r="AG14" s="145">
        <f>AG15</f>
        <v>0</v>
      </c>
      <c r="AH14" s="58"/>
      <c r="AI14" s="54">
        <f t="shared" si="7"/>
        <v>4038800</v>
      </c>
      <c r="AJ14" s="145">
        <f>AJ15</f>
        <v>4038800</v>
      </c>
      <c r="AK14" s="58"/>
      <c r="AL14" s="54">
        <f t="shared" si="8"/>
        <v>6058200</v>
      </c>
      <c r="AM14" s="145">
        <f>AM15</f>
        <v>6058200</v>
      </c>
      <c r="AN14" s="58"/>
      <c r="AO14" s="54">
        <f t="shared" si="9"/>
        <v>3432980</v>
      </c>
      <c r="AP14" s="145">
        <f>AP15</f>
        <v>3432980</v>
      </c>
      <c r="AQ14" s="58"/>
      <c r="AR14" s="54">
        <f t="shared" si="10"/>
        <v>13529980</v>
      </c>
      <c r="AS14" s="145">
        <f>AS15</f>
        <v>13529980</v>
      </c>
      <c r="AT14" s="58"/>
      <c r="AU14" s="89"/>
      <c r="AV14" s="58"/>
      <c r="AW14" s="84"/>
    </row>
    <row r="15" spans="1:49" ht="38.25">
      <c r="B15" s="91"/>
      <c r="C15" s="52"/>
      <c r="D15" s="144" t="s">
        <v>199</v>
      </c>
      <c r="E15" s="54">
        <f t="shared" ref="E15" si="14">F15+G15</f>
        <v>64542575</v>
      </c>
      <c r="F15" s="145">
        <f>F16</f>
        <v>64542575</v>
      </c>
      <c r="G15" s="58"/>
      <c r="H15" s="54">
        <f t="shared" ref="H15" si="15">I15+J15</f>
        <v>0</v>
      </c>
      <c r="I15" s="58"/>
      <c r="J15" s="58"/>
      <c r="K15" s="54">
        <f t="shared" ref="K15" si="16">L15+M15</f>
        <v>0</v>
      </c>
      <c r="L15" s="58"/>
      <c r="M15" s="58"/>
      <c r="N15" s="54">
        <f t="shared" ref="N15" si="17">O15+P15</f>
        <v>21125475</v>
      </c>
      <c r="O15" s="145">
        <f>O16</f>
        <v>21125475</v>
      </c>
      <c r="P15" s="58"/>
      <c r="Q15" s="54">
        <f t="shared" ref="Q15:Q16" si="18">R15+S15</f>
        <v>43417100</v>
      </c>
      <c r="R15" s="145">
        <f>R16</f>
        <v>43417100</v>
      </c>
      <c r="S15" s="58"/>
      <c r="T15" s="54">
        <f t="shared" ref="T15:T16" si="19">U15+V15</f>
        <v>13529980</v>
      </c>
      <c r="U15" s="145">
        <f>U16</f>
        <v>13529980</v>
      </c>
      <c r="V15" s="58"/>
      <c r="W15" s="54">
        <f t="shared" ref="W15:W16" si="20">X15+Y15</f>
        <v>29887120</v>
      </c>
      <c r="X15" s="145">
        <f>X16</f>
        <v>29887120</v>
      </c>
      <c r="Y15" s="58"/>
      <c r="Z15" s="54">
        <f t="shared" ref="Z15:Z16" si="21">AA15+AB15</f>
        <v>0</v>
      </c>
      <c r="AA15" s="58"/>
      <c r="AB15" s="58"/>
      <c r="AC15" s="54">
        <f t="shared" ref="AC15:AC16" si="22">AD15+AE15</f>
        <v>43417100</v>
      </c>
      <c r="AD15" s="145">
        <f>AD16</f>
        <v>43417100</v>
      </c>
      <c r="AE15" s="58"/>
      <c r="AF15" s="54">
        <f t="shared" ref="AF15:AF16" si="23">AG15+AH15</f>
        <v>0</v>
      </c>
      <c r="AG15" s="145">
        <f>AG16</f>
        <v>0</v>
      </c>
      <c r="AH15" s="58"/>
      <c r="AI15" s="54">
        <f t="shared" ref="AI15:AI16" si="24">AJ15+AK15</f>
        <v>4038800</v>
      </c>
      <c r="AJ15" s="145">
        <f>AJ16</f>
        <v>4038800</v>
      </c>
      <c r="AK15" s="58"/>
      <c r="AL15" s="54">
        <f t="shared" ref="AL15:AL16" si="25">AM15+AN15</f>
        <v>6058200</v>
      </c>
      <c r="AM15" s="145">
        <f>AM16</f>
        <v>6058200</v>
      </c>
      <c r="AN15" s="58"/>
      <c r="AO15" s="54">
        <f t="shared" ref="AO15:AO16" si="26">AP15+AQ15</f>
        <v>3432980</v>
      </c>
      <c r="AP15" s="145">
        <f>AP16</f>
        <v>3432980</v>
      </c>
      <c r="AQ15" s="58"/>
      <c r="AR15" s="54">
        <f t="shared" ref="AR15:AR16" si="27">AS15+AT15</f>
        <v>13529980</v>
      </c>
      <c r="AS15" s="145">
        <f>AS16</f>
        <v>13529980</v>
      </c>
      <c r="AT15" s="58"/>
      <c r="AU15" s="89"/>
      <c r="AV15" s="58"/>
      <c r="AW15" s="84"/>
    </row>
    <row r="16" spans="1:49" ht="25.5">
      <c r="B16" s="91"/>
      <c r="C16" s="52"/>
      <c r="D16" s="144" t="s">
        <v>200</v>
      </c>
      <c r="E16" s="54">
        <f t="shared" si="0"/>
        <v>64542575</v>
      </c>
      <c r="F16" s="124">
        <f>O16+AD16</f>
        <v>64542575</v>
      </c>
      <c r="G16" s="58"/>
      <c r="H16" s="54">
        <f t="shared" si="11"/>
        <v>0</v>
      </c>
      <c r="I16" s="58"/>
      <c r="J16" s="58"/>
      <c r="K16" s="54">
        <f t="shared" si="12"/>
        <v>0</v>
      </c>
      <c r="L16" s="58"/>
      <c r="M16" s="58"/>
      <c r="N16" s="146">
        <f>O16+P16</f>
        <v>21125475</v>
      </c>
      <c r="O16" s="124">
        <v>21125475</v>
      </c>
      <c r="P16" s="58"/>
      <c r="Q16" s="54">
        <f t="shared" si="18"/>
        <v>43417100</v>
      </c>
      <c r="R16" s="124">
        <f>F16-O16</f>
        <v>43417100</v>
      </c>
      <c r="S16" s="58"/>
      <c r="T16" s="54">
        <f t="shared" si="19"/>
        <v>13529980</v>
      </c>
      <c r="U16" s="124">
        <v>13529980</v>
      </c>
      <c r="V16" s="58"/>
      <c r="W16" s="54">
        <f t="shared" si="20"/>
        <v>29887120</v>
      </c>
      <c r="X16" s="123">
        <v>29887120</v>
      </c>
      <c r="Y16" s="58"/>
      <c r="Z16" s="54">
        <f t="shared" si="21"/>
        <v>0</v>
      </c>
      <c r="AA16" s="58"/>
      <c r="AB16" s="58"/>
      <c r="AC16" s="54">
        <f t="shared" si="22"/>
        <v>43417100</v>
      </c>
      <c r="AD16" s="123">
        <v>43417100</v>
      </c>
      <c r="AE16" s="58"/>
      <c r="AF16" s="54">
        <f t="shared" si="23"/>
        <v>0</v>
      </c>
      <c r="AG16" s="124"/>
      <c r="AH16" s="58"/>
      <c r="AI16" s="54">
        <f t="shared" si="24"/>
        <v>4038800</v>
      </c>
      <c r="AJ16" s="124">
        <v>4038800</v>
      </c>
      <c r="AK16" s="58"/>
      <c r="AL16" s="54">
        <f t="shared" si="25"/>
        <v>6058200</v>
      </c>
      <c r="AM16" s="124">
        <v>6058200</v>
      </c>
      <c r="AN16" s="58"/>
      <c r="AO16" s="54">
        <f t="shared" si="26"/>
        <v>3432980</v>
      </c>
      <c r="AP16" s="124">
        <v>3432980</v>
      </c>
      <c r="AQ16" s="58"/>
      <c r="AR16" s="54">
        <f t="shared" si="27"/>
        <v>13529980</v>
      </c>
      <c r="AS16" s="124">
        <v>13529980</v>
      </c>
      <c r="AT16" s="58"/>
      <c r="AU16" s="89"/>
      <c r="AV16" s="58"/>
      <c r="AW16" s="84"/>
    </row>
    <row r="17" spans="1:49" ht="17.25" customHeight="1" thickBot="1">
      <c r="A17" s="65"/>
      <c r="B17" s="241" t="s">
        <v>33</v>
      </c>
      <c r="C17" s="242"/>
      <c r="D17" s="243"/>
      <c r="E17" s="136">
        <f>SUM(F17:G17)</f>
        <v>64542575</v>
      </c>
      <c r="F17" s="136">
        <f>F8</f>
        <v>64542575</v>
      </c>
      <c r="G17" s="136">
        <f>G8</f>
        <v>0</v>
      </c>
      <c r="H17" s="136">
        <f>SUM(I17:J17)</f>
        <v>0</v>
      </c>
      <c r="I17" s="136">
        <f>I8</f>
        <v>0</v>
      </c>
      <c r="J17" s="136">
        <f>J8</f>
        <v>0</v>
      </c>
      <c r="K17" s="136">
        <f>SUM(L17:M17)</f>
        <v>0</v>
      </c>
      <c r="L17" s="136">
        <f>L8</f>
        <v>0</v>
      </c>
      <c r="M17" s="136">
        <f>M8</f>
        <v>0</v>
      </c>
      <c r="N17" s="136">
        <f>SUM(O17:P17)</f>
        <v>21125475</v>
      </c>
      <c r="O17" s="136">
        <f>O8</f>
        <v>21125475</v>
      </c>
      <c r="P17" s="136">
        <f>P8</f>
        <v>0</v>
      </c>
      <c r="Q17" s="136">
        <f>SUM(R17:S17)</f>
        <v>43417100</v>
      </c>
      <c r="R17" s="136">
        <f>R8</f>
        <v>43417100</v>
      </c>
      <c r="S17" s="136">
        <f>S8</f>
        <v>0</v>
      </c>
      <c r="T17" s="136">
        <f>SUM(U17:V17)</f>
        <v>13529980</v>
      </c>
      <c r="U17" s="136">
        <f>U8</f>
        <v>13529980</v>
      </c>
      <c r="V17" s="136">
        <f>V8</f>
        <v>0</v>
      </c>
      <c r="W17" s="136">
        <f>SUM(X17:Y17)</f>
        <v>29887120</v>
      </c>
      <c r="X17" s="136">
        <f>X8</f>
        <v>29887120</v>
      </c>
      <c r="Y17" s="136">
        <f>Y8</f>
        <v>0</v>
      </c>
      <c r="Z17" s="136">
        <f>SUM(AA17:AB17)</f>
        <v>0</v>
      </c>
      <c r="AA17" s="136">
        <f>AA8</f>
        <v>0</v>
      </c>
      <c r="AB17" s="136">
        <f>AB8</f>
        <v>0</v>
      </c>
      <c r="AC17" s="136">
        <f>SUM(AD17:AE17)</f>
        <v>43417100</v>
      </c>
      <c r="AD17" s="136">
        <f>AD8</f>
        <v>43417100</v>
      </c>
      <c r="AE17" s="136">
        <f>AE8</f>
        <v>0</v>
      </c>
      <c r="AF17" s="136">
        <f>SUM(AG17:AH17)</f>
        <v>0</v>
      </c>
      <c r="AG17" s="136">
        <f>AG8</f>
        <v>0</v>
      </c>
      <c r="AH17" s="136">
        <f>AH8</f>
        <v>0</v>
      </c>
      <c r="AI17" s="136">
        <f>SUM(AJ17:AK17)</f>
        <v>4038800</v>
      </c>
      <c r="AJ17" s="136">
        <f>AJ8</f>
        <v>4038800</v>
      </c>
      <c r="AK17" s="136">
        <f>AK8</f>
        <v>0</v>
      </c>
      <c r="AL17" s="136">
        <f>SUM(AM17:AN17)</f>
        <v>6058200</v>
      </c>
      <c r="AM17" s="136">
        <f>AM8</f>
        <v>6058200</v>
      </c>
      <c r="AN17" s="136">
        <f>AN8</f>
        <v>0</v>
      </c>
      <c r="AO17" s="136">
        <f>SUM(AP17:AQ17)</f>
        <v>3432980</v>
      </c>
      <c r="AP17" s="136">
        <f>AP8</f>
        <v>3432980</v>
      </c>
      <c r="AQ17" s="136">
        <f>AQ8</f>
        <v>0</v>
      </c>
      <c r="AR17" s="136">
        <f>SUM(AS17:AT17)</f>
        <v>13529980</v>
      </c>
      <c r="AS17" s="136">
        <f>AS8</f>
        <v>13529980</v>
      </c>
      <c r="AT17" s="136">
        <f>AT8</f>
        <v>0</v>
      </c>
      <c r="AU17" s="86" t="s">
        <v>73</v>
      </c>
      <c r="AV17" s="87" t="s">
        <v>73</v>
      </c>
      <c r="AW17" s="88" t="s">
        <v>73</v>
      </c>
    </row>
  </sheetData>
  <mergeCells count="32">
    <mergeCell ref="AU5:AU7"/>
    <mergeCell ref="A4:S4"/>
    <mergeCell ref="K5:M6"/>
    <mergeCell ref="N5:P6"/>
    <mergeCell ref="Q5:S6"/>
    <mergeCell ref="E5:G6"/>
    <mergeCell ref="H5:J6"/>
    <mergeCell ref="B5:C6"/>
    <mergeCell ref="D5:D7"/>
    <mergeCell ref="AF5:AT5"/>
    <mergeCell ref="AC5:AE6"/>
    <mergeCell ref="I8:I9"/>
    <mergeCell ref="H8:H9"/>
    <mergeCell ref="J8:J9"/>
    <mergeCell ref="AU8:AU9"/>
    <mergeCell ref="AV8:AV9"/>
    <mergeCell ref="AW8:AW9"/>
    <mergeCell ref="B17:D17"/>
    <mergeCell ref="AV5:AV7"/>
    <mergeCell ref="M8:M9"/>
    <mergeCell ref="K8:K9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L8:L9"/>
    <mergeCell ref="T5:AB5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26</vt:i4>
      </vt:variant>
    </vt:vector>
  </HeadingPairs>
  <TitlesOfParts>
    <vt:vector size="42" baseType="lpstr">
      <vt:lpstr>Հ3 Մաս 1 և 2 (42009)</vt:lpstr>
      <vt:lpstr>Հ3 Մաս 1 և 2 (42012)</vt:lpstr>
      <vt:lpstr>Հ3 Մաս 3</vt:lpstr>
      <vt:lpstr>Հ3 Մաս 4</vt:lpstr>
      <vt:lpstr>Հ4 </vt:lpstr>
      <vt:lpstr>Հ5</vt:lpstr>
      <vt:lpstr>Հ6</vt:lpstr>
      <vt:lpstr>Հ7 Ձև1</vt:lpstr>
      <vt:lpstr>Հ7 Ձև2(AMD)</vt:lpstr>
      <vt:lpstr>Հ7 Ձև2(USD)</vt:lpstr>
      <vt:lpstr>Հ7 Ձև3</vt:lpstr>
      <vt:lpstr>Հ8</vt:lpstr>
      <vt:lpstr>Հ9</vt:lpstr>
      <vt:lpstr>Հ10</vt:lpstr>
      <vt:lpstr>Հ11</vt:lpstr>
      <vt:lpstr>Լրացման պահանջներ</vt:lpstr>
      <vt:lpstr>'Հ3 Մաս 1 և 2 (42009)'!_ftnref10</vt:lpstr>
      <vt:lpstr>'Հ3 Մաս 1 և 2 (42012)'!_ftnref10</vt:lpstr>
      <vt:lpstr>'Հ3 Մաս 1 և 2 (42009)'!_ftnref11</vt:lpstr>
      <vt:lpstr>'Հ3 Մաս 1 և 2 (42012)'!_ftnref11</vt:lpstr>
      <vt:lpstr>'Հ3 Մաս 1 և 2 (42009)'!_ftnref12</vt:lpstr>
      <vt:lpstr>'Հ3 Մաս 1 և 2 (42012)'!_ftnref12</vt:lpstr>
      <vt:lpstr>'Հ3 Մաս 1 և 2 (42009)'!_ftnref13</vt:lpstr>
      <vt:lpstr>'Հ3 Մաս 1 և 2 (42012)'!_ftnref13</vt:lpstr>
      <vt:lpstr>'Հ3 Մաս 1 և 2 (42009)'!_ftnref14</vt:lpstr>
      <vt:lpstr>'Հ3 Մաս 1 և 2 (42012)'!_ftnref14</vt:lpstr>
      <vt:lpstr>'Հ3 Մաս 1 և 2 (42009)'!_ftnref17</vt:lpstr>
      <vt:lpstr>'Հ3 Մաս 1 և 2 (42012)'!_ftnref17</vt:lpstr>
      <vt:lpstr>'Հ3 Մաս 1 և 2 (42009)'!_ftnref2</vt:lpstr>
      <vt:lpstr>'Հ3 Մաս 1 և 2 (42012)'!_ftnref2</vt:lpstr>
      <vt:lpstr>'Հ3 Մաս 1 և 2 (42009)'!_ftnref4</vt:lpstr>
      <vt:lpstr>'Հ3 Մաս 1 և 2 (42012)'!_ftnref4</vt:lpstr>
      <vt:lpstr>'Հ3 Մաս 1 և 2 (42009)'!_ftnref5</vt:lpstr>
      <vt:lpstr>'Հ3 Մաս 1 և 2 (42012)'!_ftnref5</vt:lpstr>
      <vt:lpstr>'Հ3 Մաս 1 և 2 (42009)'!_ftnref6</vt:lpstr>
      <vt:lpstr>'Հ3 Մաս 1 և 2 (42012)'!_ftnref6</vt:lpstr>
      <vt:lpstr>'Հ3 Մաս 1 և 2 (42009)'!_ftnref7</vt:lpstr>
      <vt:lpstr>'Հ3 Մաս 1 և 2 (42012)'!_ftnref7</vt:lpstr>
      <vt:lpstr>'Հ3 Մաս 1 և 2 (42009)'!_ftnref8</vt:lpstr>
      <vt:lpstr>'Հ3 Մաս 1 և 2 (42012)'!_ftnref8</vt:lpstr>
      <vt:lpstr>'Հ3 Մաս 1 և 2 (42009)'!_ftnref9</vt:lpstr>
      <vt:lpstr>'Հ3 Մաս 1 և 2 (42012)'!_ftnref9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2024-03-06T12:52:35Z</dcterms:modified>
</cp:coreProperties>
</file>